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mmo\Documents\Medisch\Sport\Bowlen\MatchPointCalculator\"/>
    </mc:Choice>
  </mc:AlternateContent>
  <xr:revisionPtr revIDLastSave="0" documentId="13_ncr:1_{E0A78594-C9DB-4B7B-800C-DBC8C67D6059}" xr6:coauthVersionLast="47" xr6:coauthVersionMax="47" xr10:uidLastSave="{00000000-0000-0000-0000-000000000000}"/>
  <bookViews>
    <workbookView xWindow="-109" yWindow="-109" windowWidth="26301" windowHeight="14169" xr2:uid="{99D68555-89B1-411C-B6B7-6D5D81D3E2CC}"/>
  </bookViews>
  <sheets>
    <sheet name="Quattro" sheetId="14" r:id="rId1"/>
    <sheet name="PC" sheetId="1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" i="14" l="1"/>
  <c r="L9" i="14"/>
  <c r="L10" i="14"/>
  <c r="L11" i="14"/>
  <c r="O16" i="14" l="1"/>
  <c r="O7" i="14"/>
  <c r="O20" i="14"/>
  <c r="O19" i="14"/>
  <c r="O18" i="14"/>
  <c r="O17" i="14"/>
  <c r="C20" i="14"/>
  <c r="C19" i="14"/>
  <c r="C18" i="14"/>
  <c r="C17" i="14"/>
  <c r="C11" i="14"/>
  <c r="C10" i="14"/>
  <c r="C9" i="14"/>
  <c r="C8" i="14"/>
  <c r="C16" i="14"/>
  <c r="E25" i="14"/>
  <c r="G25" i="14" s="1"/>
  <c r="D25" i="14"/>
  <c r="F25" i="14" s="1"/>
  <c r="L20" i="14"/>
  <c r="K20" i="14"/>
  <c r="J20" i="14"/>
  <c r="L19" i="14"/>
  <c r="K19" i="14"/>
  <c r="J19" i="14"/>
  <c r="L18" i="14"/>
  <c r="K18" i="14"/>
  <c r="J18" i="14"/>
  <c r="L17" i="14"/>
  <c r="K17" i="14"/>
  <c r="J17" i="14"/>
  <c r="K11" i="14"/>
  <c r="J11" i="14"/>
  <c r="K10" i="14"/>
  <c r="J10" i="14"/>
  <c r="K9" i="14"/>
  <c r="J9" i="14"/>
  <c r="K8" i="14"/>
  <c r="J8" i="14"/>
  <c r="O11" i="14" l="1"/>
  <c r="O10" i="14"/>
  <c r="O9" i="14"/>
  <c r="O8" i="14"/>
  <c r="S9" i="15" l="1"/>
  <c r="Q9" i="15"/>
  <c r="O9" i="15"/>
  <c r="N9" i="15"/>
  <c r="G9" i="15"/>
  <c r="E9" i="15"/>
  <c r="C9" i="15"/>
  <c r="B9" i="15"/>
  <c r="S8" i="15"/>
  <c r="Q8" i="15"/>
  <c r="O8" i="15"/>
  <c r="N8" i="15"/>
  <c r="G8" i="15"/>
  <c r="E8" i="15"/>
  <c r="C8" i="15"/>
  <c r="B8" i="15"/>
  <c r="S7" i="15"/>
  <c r="Q7" i="15"/>
  <c r="O7" i="15"/>
  <c r="N7" i="15"/>
  <c r="G7" i="15"/>
  <c r="E7" i="15"/>
  <c r="C7" i="15"/>
  <c r="B7" i="15"/>
  <c r="S6" i="15"/>
  <c r="Q6" i="15"/>
  <c r="O6" i="15"/>
  <c r="N6" i="15"/>
  <c r="G6" i="15"/>
  <c r="E6" i="15"/>
  <c r="C6" i="15"/>
  <c r="B6" i="15"/>
  <c r="F8" i="15" l="1" a="1"/>
  <c r="F8" i="15" s="1"/>
  <c r="R8" i="15" s="1"/>
  <c r="V6" i="15"/>
  <c r="M17" i="14" s="1"/>
  <c r="D9" i="15" a="1"/>
  <c r="D9" i="15" s="1"/>
  <c r="P9" i="15" s="1"/>
  <c r="F9" i="15" a="1"/>
  <c r="F9" i="15" s="1"/>
  <c r="R9" i="15" s="1"/>
  <c r="H9" i="15" a="1"/>
  <c r="H9" i="15" s="1"/>
  <c r="T9" i="15" s="1"/>
  <c r="D8" i="15" a="1"/>
  <c r="D8" i="15" s="1"/>
  <c r="P8" i="15" s="1"/>
  <c r="V9" i="15"/>
  <c r="M20" i="14" s="1"/>
  <c r="H8" i="15" a="1"/>
  <c r="H8" i="15" s="1"/>
  <c r="T8" i="15" s="1"/>
  <c r="V8" i="15"/>
  <c r="J7" i="15"/>
  <c r="M9" i="14" s="1"/>
  <c r="F7" i="15" a="1"/>
  <c r="F7" i="15" s="1"/>
  <c r="R7" i="15" s="1"/>
  <c r="J9" i="15"/>
  <c r="M11" i="14" s="1"/>
  <c r="C11" i="15"/>
  <c r="J12" i="14" s="1"/>
  <c r="J8" i="15"/>
  <c r="D6" i="15" a="1"/>
  <c r="D6" i="15" s="1"/>
  <c r="P6" i="15" s="1"/>
  <c r="Q11" i="15"/>
  <c r="K21" i="14" s="1"/>
  <c r="E11" i="15"/>
  <c r="K12" i="14" s="1"/>
  <c r="S11" i="15"/>
  <c r="L21" i="14" s="1"/>
  <c r="H6" i="15" a="1"/>
  <c r="H6" i="15" s="1"/>
  <c r="T6" i="15" s="1"/>
  <c r="V7" i="15"/>
  <c r="O11" i="15"/>
  <c r="D7" i="15" a="1"/>
  <c r="D7" i="15" s="1"/>
  <c r="P7" i="15" s="1"/>
  <c r="F6" i="15" a="1"/>
  <c r="F6" i="15" s="1"/>
  <c r="G11" i="15"/>
  <c r="H7" i="15" a="1"/>
  <c r="H7" i="15" s="1"/>
  <c r="T7" i="15" s="1"/>
  <c r="J6" i="15"/>
  <c r="Q8" i="14" l="1"/>
  <c r="Q20" i="14"/>
  <c r="Q9" i="14"/>
  <c r="Q19" i="14"/>
  <c r="Q10" i="14"/>
  <c r="Q18" i="14"/>
  <c r="Q11" i="14"/>
  <c r="K9" i="15" a="1"/>
  <c r="K9" i="15" s="1"/>
  <c r="W9" i="15" s="1"/>
  <c r="K7" i="15" a="1"/>
  <c r="K7" i="15" s="1"/>
  <c r="W7" i="15" s="1"/>
  <c r="K8" i="15" a="1"/>
  <c r="K8" i="15" s="1"/>
  <c r="W8" i="15" s="1"/>
  <c r="D11" i="15" a="1"/>
  <c r="D11" i="15" s="1"/>
  <c r="H11" i="15" a="1"/>
  <c r="H11" i="15" s="1"/>
  <c r="T11" i="15" s="1"/>
  <c r="F11" i="15" a="1"/>
  <c r="F11" i="15" s="1"/>
  <c r="R11" i="15" s="1"/>
  <c r="Q21" i="14" s="1"/>
  <c r="V11" i="15"/>
  <c r="M10" i="14"/>
  <c r="M18" i="14"/>
  <c r="L12" i="14"/>
  <c r="K6" i="15" a="1"/>
  <c r="K6" i="15" s="1"/>
  <c r="J11" i="15"/>
  <c r="F10" i="15"/>
  <c r="R6" i="15"/>
  <c r="R10" i="15" s="1"/>
  <c r="H10" i="15"/>
  <c r="T10" i="15"/>
  <c r="M8" i="14"/>
  <c r="D10" i="15"/>
  <c r="P10" i="15"/>
  <c r="R21" i="14" l="1"/>
  <c r="R12" i="14"/>
  <c r="Q12" i="14"/>
  <c r="R17" i="14"/>
  <c r="R8" i="14"/>
  <c r="R20" i="14"/>
  <c r="R19" i="14"/>
  <c r="R18" i="14"/>
  <c r="R11" i="14"/>
  <c r="R10" i="14"/>
  <c r="R9" i="14"/>
  <c r="Q17" i="14"/>
  <c r="P11" i="15"/>
  <c r="H12" i="15"/>
  <c r="T12" i="15"/>
  <c r="J13" i="15" a="1"/>
  <c r="J13" i="15" s="1"/>
  <c r="V13" i="15" s="1"/>
  <c r="D12" i="15"/>
  <c r="M12" i="14"/>
  <c r="R12" i="15"/>
  <c r="F12" i="15"/>
  <c r="W6" i="15"/>
  <c r="W10" i="15" s="1"/>
  <c r="K10" i="15"/>
  <c r="Q13" i="14" l="1"/>
  <c r="R22" i="14"/>
  <c r="R13" i="14"/>
  <c r="P12" i="15"/>
  <c r="S14" i="15" s="1"/>
  <c r="Q22" i="14"/>
  <c r="G14" i="15"/>
  <c r="J21" i="14"/>
  <c r="P12" i="14" s="1"/>
  <c r="F26" i="14" s="1"/>
  <c r="M19" i="14"/>
  <c r="F27" i="14" l="1"/>
  <c r="F28" i="14"/>
  <c r="P21" i="14"/>
  <c r="P11" i="14"/>
  <c r="P9" i="14"/>
  <c r="P17" i="14"/>
  <c r="P10" i="14"/>
  <c r="P19" i="14"/>
  <c r="P18" i="14"/>
  <c r="P8" i="14"/>
  <c r="P20" i="14"/>
  <c r="M21" i="14"/>
  <c r="G26" i="14" l="1"/>
  <c r="G27" i="14"/>
  <c r="G28" i="14"/>
  <c r="D28" i="14"/>
  <c r="S21" i="14"/>
  <c r="S12" i="14"/>
  <c r="F29" i="14" s="1"/>
  <c r="P22" i="14"/>
  <c r="D26" i="14"/>
  <c r="D27" i="14"/>
  <c r="P13" i="14"/>
  <c r="S20" i="14"/>
  <c r="T20" i="14" s="1"/>
  <c r="S19" i="14"/>
  <c r="S18" i="14"/>
  <c r="T18" i="14" s="1"/>
  <c r="S17" i="14"/>
  <c r="T17" i="14" s="1"/>
  <c r="S11" i="14"/>
  <c r="T11" i="14" s="1"/>
  <c r="S9" i="14"/>
  <c r="T9" i="14" s="1"/>
  <c r="S8" i="14"/>
  <c r="T8" i="14" s="1"/>
  <c r="S10" i="14"/>
  <c r="T10" i="14" s="1"/>
  <c r="E27" i="14"/>
  <c r="E28" i="14"/>
  <c r="E26" i="14"/>
  <c r="S13" i="14" l="1"/>
  <c r="T19" i="14"/>
  <c r="T21" i="14"/>
  <c r="T12" i="14"/>
  <c r="D29" i="14" s="1"/>
  <c r="E29" i="14" l="1"/>
  <c r="G29" i="14"/>
  <c r="T13" i="14"/>
  <c r="S22" i="14"/>
  <c r="T2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<sst xmlns="http://schemas.openxmlformats.org/spreadsheetml/2006/main" count="120" uniqueCount="49">
  <si>
    <t>Speler</t>
  </si>
  <si>
    <t>Pn</t>
  </si>
  <si>
    <t>Punten totaal</t>
  </si>
  <si>
    <t>TeamNaam:</t>
  </si>
  <si>
    <t>Game 1</t>
  </si>
  <si>
    <t>Game 2</t>
  </si>
  <si>
    <t>Game 3</t>
  </si>
  <si>
    <t>+</t>
  </si>
  <si>
    <t>Totaal punten per game</t>
  </si>
  <si>
    <t>Team wedstrijdpunt</t>
  </si>
  <si>
    <t>scratch+Hcp</t>
  </si>
  <si>
    <t xml:space="preserve">TeamNr: </t>
  </si>
  <si>
    <t>SpeelweekNr:</t>
  </si>
  <si>
    <t>totaal</t>
  </si>
  <si>
    <t>Serie</t>
  </si>
  <si>
    <t>Individueel totaal punten</t>
  </si>
  <si>
    <t>Team totaal en punten</t>
  </si>
  <si>
    <t>Tegenstander</t>
  </si>
  <si>
    <t>Game1</t>
  </si>
  <si>
    <t>Game2</t>
  </si>
  <si>
    <t>Game3</t>
  </si>
  <si>
    <t>Totaal</t>
  </si>
  <si>
    <t>G1</t>
  </si>
  <si>
    <t>G2</t>
  </si>
  <si>
    <t>G3</t>
  </si>
  <si>
    <t>team</t>
  </si>
  <si>
    <t>na de 1e game</t>
  </si>
  <si>
    <t>na de 2e game</t>
  </si>
  <si>
    <t>tijdstip</t>
  </si>
  <si>
    <t>Punten</t>
  </si>
  <si>
    <t>T1</t>
  </si>
  <si>
    <t>T2</t>
  </si>
  <si>
    <t>Pinfall + Handicap</t>
  </si>
  <si>
    <t>speler1</t>
  </si>
  <si>
    <t>speler2</t>
  </si>
  <si>
    <t>speler3</t>
  </si>
  <si>
    <t>speler4</t>
  </si>
  <si>
    <t>Team1</t>
  </si>
  <si>
    <t>Team2</t>
  </si>
  <si>
    <t>MatchPoint</t>
  </si>
  <si>
    <t>Classic</t>
  </si>
  <si>
    <t>na de 3e game</t>
  </si>
  <si>
    <t>na de wedstrijd</t>
  </si>
  <si>
    <t xml:space="preserve">kolom totalen </t>
  </si>
  <si>
    <t>Invoer  scores</t>
  </si>
  <si>
    <t>Eigen Team</t>
  </si>
  <si>
    <t>Team-</t>
  </si>
  <si>
    <t>factor</t>
  </si>
  <si>
    <t>MatchPointCalculator_QUATTRO, versie 4V1, created by 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</si>
</sst>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u/>
      <sz val="16"/>
      <color rgb="FFFFFF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u/>
      <sz val="16"/>
      <color rgb="FFFFFF00"/>
      <name val="Calibri"/>
      <family val="2"/>
      <scheme val="minor"/>
    </font>
    <font>
      <b/>
      <i/>
      <u/>
      <sz val="14"/>
      <color rgb="FFFFFF00"/>
      <name val="Calibri"/>
      <family val="2"/>
      <scheme val="minor"/>
    </font>
    <font>
      <sz val="11"/>
      <name val="Calibri"/>
      <family val="2"/>
    </font>
    <font>
      <sz val="6"/>
      <color rgb="FF000000"/>
      <name val="Calibri"/>
      <family val="2"/>
      <scheme val="minor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4"/>
      <color rgb="FFFFFF00"/>
      <name val="Calibri"/>
      <family val="2"/>
      <scheme val="minor"/>
    </font>
    <font>
      <sz val="14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 tint="-0.249977111117893"/>
        <bgColor rgb="FFFFFF00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3" fillId="0" borderId="0" xfId="0" quotePrefix="1" applyFont="1" applyAlignment="1">
      <alignment horizontal="right" vertical="top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left" vertical="center"/>
    </xf>
    <xf numFmtId="0" fontId="0" fillId="2" borderId="17" xfId="0" applyFill="1" applyBorder="1"/>
    <xf numFmtId="0" fontId="0" fillId="2" borderId="0" xfId="0" applyFill="1"/>
    <xf numFmtId="0" fontId="0" fillId="2" borderId="14" xfId="0" applyFill="1" applyBorder="1"/>
    <xf numFmtId="0" fontId="0" fillId="2" borderId="17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8" xfId="0" quotePrefix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9" xfId="0" applyFill="1" applyBorder="1"/>
    <xf numFmtId="0" fontId="0" fillId="2" borderId="21" xfId="0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6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3" borderId="3" xfId="0" applyFont="1" applyFill="1" applyBorder="1"/>
    <xf numFmtId="0" fontId="7" fillId="3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5" borderId="22" xfId="0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 vertical="center"/>
    </xf>
    <xf numFmtId="0" fontId="1" fillId="3" borderId="2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3" borderId="2" xfId="0" applyFont="1" applyFill="1" applyBorder="1"/>
    <xf numFmtId="0" fontId="9" fillId="3" borderId="3" xfId="0" quotePrefix="1" applyFont="1" applyFill="1" applyBorder="1" applyAlignment="1">
      <alignment horizontal="right" vertical="top"/>
    </xf>
    <xf numFmtId="0" fontId="9" fillId="3" borderId="4" xfId="0" quotePrefix="1" applyFont="1" applyFill="1" applyBorder="1" applyAlignment="1">
      <alignment horizontal="right" vertical="top"/>
    </xf>
    <xf numFmtId="0" fontId="7" fillId="3" borderId="2" xfId="0" applyFont="1" applyFill="1" applyBorder="1" applyAlignment="1">
      <alignment vertical="center"/>
    </xf>
    <xf numFmtId="0" fontId="9" fillId="3" borderId="3" xfId="0" quotePrefix="1" applyFont="1" applyFill="1" applyBorder="1" applyAlignment="1">
      <alignment horizontal="right" vertical="center"/>
    </xf>
    <xf numFmtId="0" fontId="9" fillId="3" borderId="4" xfId="0" quotePrefix="1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0" fillId="7" borderId="29" xfId="0" applyFill="1" applyBorder="1"/>
    <xf numFmtId="0" fontId="1" fillId="8" borderId="8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8" fillId="13" borderId="8" xfId="0" applyFont="1" applyFill="1" applyBorder="1" applyAlignment="1">
      <alignment horizontal="center" vertical="center"/>
    </xf>
    <xf numFmtId="0" fontId="0" fillId="14" borderId="0" xfId="0" applyFill="1"/>
    <xf numFmtId="0" fontId="7" fillId="14" borderId="8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3" fillId="17" borderId="0" xfId="0" applyFont="1" applyFill="1" applyAlignment="1">
      <alignment horizontal="center"/>
    </xf>
    <xf numFmtId="0" fontId="13" fillId="18" borderId="0" xfId="0" applyFont="1" applyFill="1" applyAlignment="1">
      <alignment horizontal="center"/>
    </xf>
    <xf numFmtId="0" fontId="11" fillId="6" borderId="9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17" fillId="23" borderId="41" xfId="0" applyFont="1" applyFill="1" applyBorder="1" applyAlignment="1" applyProtection="1">
      <alignment horizontal="center"/>
      <protection locked="0"/>
    </xf>
    <xf numFmtId="0" fontId="17" fillId="23" borderId="49" xfId="0" applyFont="1" applyFill="1" applyBorder="1" applyAlignment="1" applyProtection="1">
      <alignment horizontal="center"/>
      <protection locked="0"/>
    </xf>
    <xf numFmtId="0" fontId="17" fillId="23" borderId="50" xfId="0" applyFont="1" applyFill="1" applyBorder="1" applyAlignment="1" applyProtection="1">
      <alignment horizontal="center"/>
      <protection locked="0"/>
    </xf>
    <xf numFmtId="0" fontId="17" fillId="23" borderId="1" xfId="0" applyFont="1" applyFill="1" applyBorder="1" applyAlignment="1" applyProtection="1">
      <alignment horizontal="center"/>
      <protection locked="0"/>
    </xf>
    <xf numFmtId="0" fontId="17" fillId="23" borderId="25" xfId="0" applyFont="1" applyFill="1" applyBorder="1" applyAlignment="1" applyProtection="1">
      <alignment horizontal="center"/>
      <protection locked="0"/>
    </xf>
    <xf numFmtId="0" fontId="17" fillId="23" borderId="51" xfId="0" applyFont="1" applyFill="1" applyBorder="1" applyAlignment="1" applyProtection="1">
      <alignment horizontal="center"/>
      <protection locked="0"/>
    </xf>
    <xf numFmtId="0" fontId="17" fillId="23" borderId="52" xfId="0" applyFont="1" applyFill="1" applyBorder="1" applyAlignment="1" applyProtection="1">
      <alignment horizontal="center"/>
      <protection locked="0"/>
    </xf>
    <xf numFmtId="0" fontId="17" fillId="23" borderId="27" xfId="0" applyFont="1" applyFill="1" applyBorder="1" applyAlignment="1" applyProtection="1">
      <alignment horizontal="center"/>
      <protection locked="0"/>
    </xf>
    <xf numFmtId="0" fontId="17" fillId="23" borderId="53" xfId="0" applyFon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0" borderId="47" xfId="0" applyBorder="1"/>
    <xf numFmtId="0" fontId="0" fillId="0" borderId="48" xfId="0" applyBorder="1"/>
    <xf numFmtId="0" fontId="0" fillId="11" borderId="42" xfId="0" applyFill="1" applyBorder="1" applyAlignment="1">
      <alignment horizontal="center"/>
    </xf>
    <xf numFmtId="0" fontId="0" fillId="6" borderId="43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11" borderId="36" xfId="0" applyFill="1" applyBorder="1" applyAlignment="1">
      <alignment horizontal="center"/>
    </xf>
    <xf numFmtId="0" fontId="0" fillId="10" borderId="61" xfId="0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0" borderId="59" xfId="0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15" fillId="21" borderId="54" xfId="0" applyFont="1" applyFill="1" applyBorder="1" applyAlignment="1">
      <alignment horizontal="center"/>
    </xf>
    <xf numFmtId="0" fontId="15" fillId="22" borderId="54" xfId="0" applyFont="1" applyFill="1" applyBorder="1" applyAlignment="1">
      <alignment horizontal="center"/>
    </xf>
    <xf numFmtId="0" fontId="15" fillId="21" borderId="57" xfId="0" applyFont="1" applyFill="1" applyBorder="1" applyAlignment="1">
      <alignment horizontal="center"/>
    </xf>
    <xf numFmtId="0" fontId="0" fillId="6" borderId="40" xfId="0" applyFill="1" applyBorder="1" applyAlignment="1">
      <alignment horizontal="center"/>
    </xf>
    <xf numFmtId="0" fontId="15" fillId="21" borderId="34" xfId="0" applyFont="1" applyFill="1" applyBorder="1" applyAlignment="1">
      <alignment horizontal="center"/>
    </xf>
    <xf numFmtId="0" fontId="15" fillId="22" borderId="34" xfId="0" applyFont="1" applyFill="1" applyBorder="1" applyAlignment="1">
      <alignment horizontal="center"/>
    </xf>
    <xf numFmtId="0" fontId="15" fillId="21" borderId="56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16" fillId="21" borderId="33" xfId="0" applyFont="1" applyFill="1" applyBorder="1" applyAlignment="1">
      <alignment horizontal="center"/>
    </xf>
    <xf numFmtId="0" fontId="15" fillId="22" borderId="33" xfId="0" applyFont="1" applyFill="1" applyBorder="1" applyAlignment="1">
      <alignment horizontal="center"/>
    </xf>
    <xf numFmtId="0" fontId="15" fillId="21" borderId="21" xfId="0" applyFont="1" applyFill="1" applyBorder="1" applyAlignment="1">
      <alignment horizontal="center"/>
    </xf>
    <xf numFmtId="0" fontId="15" fillId="22" borderId="21" xfId="0" applyFont="1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18" fillId="5" borderId="0" xfId="0" applyFont="1" applyFill="1"/>
    <xf numFmtId="0" fontId="0" fillId="5" borderId="0" xfId="0" applyFill="1"/>
    <xf numFmtId="0" fontId="0" fillId="0" borderId="46" xfId="0" applyBorder="1"/>
    <xf numFmtId="0" fontId="0" fillId="14" borderId="24" xfId="0" applyFill="1" applyBorder="1" applyAlignment="1">
      <alignment horizontal="center"/>
    </xf>
    <xf numFmtId="0" fontId="19" fillId="24" borderId="25" xfId="0" applyFont="1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14" borderId="25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19" fillId="24" borderId="1" xfId="0" applyFont="1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19" fillId="24" borderId="27" xfId="0" applyFont="1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14" borderId="27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0" borderId="17" xfId="0" applyBorder="1"/>
    <xf numFmtId="0" fontId="0" fillId="8" borderId="32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8" borderId="35" xfId="0" applyFill="1" applyBorder="1" applyAlignment="1">
      <alignment horizontal="center"/>
    </xf>
    <xf numFmtId="0" fontId="0" fillId="8" borderId="36" xfId="0" applyFill="1" applyBorder="1" applyAlignment="1">
      <alignment horizontal="center"/>
    </xf>
    <xf numFmtId="0" fontId="0" fillId="16" borderId="6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0" fillId="6" borderId="37" xfId="0" applyFill="1" applyBorder="1" applyAlignment="1">
      <alignment horizontal="center"/>
    </xf>
    <xf numFmtId="0" fontId="14" fillId="22" borderId="0" xfId="0" applyFont="1" applyFill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6" borderId="38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13" borderId="26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13" borderId="8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9" xfId="0" applyBorder="1"/>
    <xf numFmtId="0" fontId="5" fillId="0" borderId="44" xfId="0" applyFont="1" applyBorder="1" applyAlignment="1">
      <alignment vertical="center"/>
    </xf>
    <xf numFmtId="0" fontId="0" fillId="0" borderId="44" xfId="0" applyBorder="1"/>
    <xf numFmtId="0" fontId="0" fillId="0" borderId="45" xfId="0" applyBorder="1"/>
    <xf numFmtId="0" fontId="14" fillId="21" borderId="0" xfId="0" applyFont="1" applyFill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63" xfId="0" applyFill="1" applyBorder="1" applyAlignment="1">
      <alignment horizontal="center"/>
    </xf>
    <xf numFmtId="0" fontId="0" fillId="2" borderId="42" xfId="0" applyFill="1" applyBorder="1" applyAlignment="1">
      <alignment horizontal="center" vertical="center"/>
    </xf>
    <xf numFmtId="0" fontId="22" fillId="12" borderId="13" xfId="0" applyFont="1" applyFill="1" applyBorder="1" applyAlignment="1">
      <alignment horizontal="center"/>
    </xf>
    <xf numFmtId="0" fontId="22" fillId="12" borderId="20" xfId="0" applyFont="1" applyFill="1" applyBorder="1" applyAlignment="1">
      <alignment horizontal="center"/>
    </xf>
    <xf numFmtId="0" fontId="22" fillId="12" borderId="60" xfId="0" applyFont="1" applyFill="1" applyBorder="1" applyAlignment="1">
      <alignment horizontal="center"/>
    </xf>
    <xf numFmtId="0" fontId="22" fillId="19" borderId="28" xfId="0" applyFont="1" applyFill="1" applyBorder="1" applyAlignment="1">
      <alignment horizontal="center"/>
    </xf>
    <xf numFmtId="0" fontId="23" fillId="0" borderId="59" xfId="0" applyFont="1" applyBorder="1" applyAlignment="1">
      <alignment horizontal="center"/>
    </xf>
    <xf numFmtId="0" fontId="22" fillId="15" borderId="13" xfId="0" applyFont="1" applyFill="1" applyBorder="1" applyAlignment="1">
      <alignment horizontal="center"/>
    </xf>
    <xf numFmtId="0" fontId="22" fillId="15" borderId="20" xfId="0" applyFont="1" applyFill="1" applyBorder="1" applyAlignment="1">
      <alignment horizontal="center"/>
    </xf>
    <xf numFmtId="0" fontId="22" fillId="15" borderId="62" xfId="0" applyFont="1" applyFill="1" applyBorder="1" applyAlignment="1">
      <alignment horizontal="center"/>
    </xf>
    <xf numFmtId="0" fontId="22" fillId="20" borderId="28" xfId="0" applyFont="1" applyFill="1" applyBorder="1" applyAlignment="1">
      <alignment horizontal="center"/>
    </xf>
    <xf numFmtId="0" fontId="20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15" fillId="22" borderId="18" xfId="0" applyFont="1" applyFill="1" applyBorder="1" applyAlignment="1">
      <alignment horizontal="center"/>
    </xf>
    <xf numFmtId="0" fontId="21" fillId="0" borderId="48" xfId="0" applyFont="1" applyBorder="1" applyAlignment="1">
      <alignment horizontal="center"/>
    </xf>
    <xf numFmtId="0" fontId="15" fillId="22" borderId="5" xfId="0" applyFont="1" applyFill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5" fillId="22" borderId="55" xfId="0" applyFont="1" applyFill="1" applyBorder="1" applyAlignment="1">
      <alignment horizontal="center"/>
    </xf>
    <xf numFmtId="0" fontId="0" fillId="0" borderId="58" xfId="0" applyBorder="1"/>
    <xf numFmtId="0" fontId="0" fillId="6" borderId="3" xfId="0" applyFill="1" applyBorder="1" applyAlignment="1">
      <alignment horizontal="center"/>
    </xf>
    <xf numFmtId="0" fontId="0" fillId="6" borderId="4" xfId="0" applyFill="1" applyBorder="1"/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3" xfId="0" applyFill="1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3399"/>
      <color rgb="FFFF66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69012</xdr:colOff>
      <xdr:row>0</xdr:row>
      <xdr:rowOff>51759</xdr:rowOff>
    </xdr:from>
    <xdr:to>
      <xdr:col>7</xdr:col>
      <xdr:colOff>146650</xdr:colOff>
      <xdr:row>3</xdr:row>
      <xdr:rowOff>207034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1A7F8C77-3C92-45C1-AE53-71CCB2D51F27}"/>
            </a:ext>
          </a:extLst>
        </xdr:cNvPr>
        <xdr:cNvSpPr txBox="1"/>
      </xdr:nvSpPr>
      <xdr:spPr>
        <a:xfrm>
          <a:off x="155276" y="51759"/>
          <a:ext cx="3726612" cy="767750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u="sng"/>
            <a:t>MatchPointCalculator </a:t>
          </a:r>
          <a:r>
            <a:rPr lang="nl-NL" sz="1100"/>
            <a:t>   QUATTRO-league  </a:t>
          </a:r>
        </a:p>
        <a:p>
          <a:r>
            <a:rPr lang="nl-NL" sz="1100"/>
            <a:t>Bij</a:t>
          </a:r>
          <a:r>
            <a:rPr lang="nl-NL" sz="1100" baseline="0"/>
            <a:t> start van de league alle gele velden wissen of 0</a:t>
          </a:r>
        </a:p>
        <a:p>
          <a:r>
            <a:rPr lang="nl-NL" sz="1100" baseline="0"/>
            <a:t>Per game de Pinfall + Handicap in de gele velden invullen.</a:t>
          </a:r>
        </a:p>
      </xdr:txBody>
    </xdr:sp>
    <xdr:clientData/>
  </xdr:twoCellAnchor>
  <xdr:twoCellAnchor>
    <xdr:from>
      <xdr:col>7</xdr:col>
      <xdr:colOff>276045</xdr:colOff>
      <xdr:row>1</xdr:row>
      <xdr:rowOff>17253</xdr:rowOff>
    </xdr:from>
    <xdr:to>
      <xdr:col>19</xdr:col>
      <xdr:colOff>276046</xdr:colOff>
      <xdr:row>3</xdr:row>
      <xdr:rowOff>215660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5901E79B-B787-4F79-B58B-DBB062933582}"/>
            </a:ext>
          </a:extLst>
        </xdr:cNvPr>
        <xdr:cNvSpPr txBox="1"/>
      </xdr:nvSpPr>
      <xdr:spPr>
        <a:xfrm>
          <a:off x="4011283" y="77638"/>
          <a:ext cx="6392174" cy="750497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NL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Onder tabel "Invoer scores" </a:t>
          </a:r>
          <a:r>
            <a:rPr lang="nl-NL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staat het totaal aantal punten tot en met die bepaalde game en het aantal punten van de wedstrijd.</a:t>
          </a:r>
        </a:p>
        <a:p>
          <a:pPr marL="0" indent="0"/>
          <a:r>
            <a:rPr lang="nl-NL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Rechts naast tabel "Invoer scores" </a:t>
          </a:r>
          <a:r>
            <a:rPr lang="nl-NL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staat het score-verloop en daarnaast het puntenverloop.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11</xdr:row>
      <xdr:rowOff>304800</xdr:rowOff>
    </xdr:from>
    <xdr:to>
      <xdr:col>3</xdr:col>
      <xdr:colOff>219075</xdr:colOff>
      <xdr:row>12</xdr:row>
      <xdr:rowOff>304800</xdr:rowOff>
    </xdr:to>
    <xdr:cxnSp macro="">
      <xdr:nvCxnSpPr>
        <xdr:cNvPr id="2" name="Rechte verbindingslijn met pijl 1">
          <a:extLst>
            <a:ext uri="{FF2B5EF4-FFF2-40B4-BE49-F238E27FC236}">
              <a16:creationId xmlns:a16="http://schemas.microsoft.com/office/drawing/2014/main" id="{B14DEBCC-F0F4-4094-8F07-4D85D7C12054}"/>
            </a:ext>
          </a:extLst>
        </xdr:cNvPr>
        <xdr:cNvCxnSpPr/>
      </xdr:nvCxnSpPr>
      <xdr:spPr>
        <a:xfrm flipH="1">
          <a:off x="9449339" y="3134264"/>
          <a:ext cx="0" cy="2242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219075</xdr:colOff>
      <xdr:row>12</xdr:row>
      <xdr:rowOff>9525</xdr:rowOff>
    </xdr:from>
    <xdr:to>
      <xdr:col>7</xdr:col>
      <xdr:colOff>219075</xdr:colOff>
      <xdr:row>12</xdr:row>
      <xdr:rowOff>297525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F7740A58-3C4E-4B6F-8C3C-3EBB6A14B991}"/>
            </a:ext>
          </a:extLst>
        </xdr:cNvPr>
        <xdr:cNvCxnSpPr/>
      </xdr:nvCxnSpPr>
      <xdr:spPr>
        <a:xfrm flipH="1">
          <a:off x="11933747" y="3140914"/>
          <a:ext cx="0" cy="21898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12</xdr:row>
      <xdr:rowOff>0</xdr:rowOff>
    </xdr:from>
    <xdr:to>
      <xdr:col>5</xdr:col>
      <xdr:colOff>228600</xdr:colOff>
      <xdr:row>13</xdr:row>
      <xdr:rowOff>0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E4504750-E9D0-41DD-A782-100CFB792DA3}"/>
            </a:ext>
          </a:extLst>
        </xdr:cNvPr>
        <xdr:cNvCxnSpPr/>
      </xdr:nvCxnSpPr>
      <xdr:spPr>
        <a:xfrm flipH="1">
          <a:off x="10701068" y="3131389"/>
          <a:ext cx="0" cy="22428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538162</xdr:colOff>
      <xdr:row>10</xdr:row>
      <xdr:rowOff>252411</xdr:rowOff>
    </xdr:from>
    <xdr:to>
      <xdr:col>3</xdr:col>
      <xdr:colOff>72562</xdr:colOff>
      <xdr:row>10</xdr:row>
      <xdr:rowOff>252411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7A2F2C16-85F5-4AC0-8C1F-327232A74B2B}"/>
            </a:ext>
          </a:extLst>
        </xdr:cNvPr>
        <xdr:cNvCxnSpPr/>
      </xdr:nvCxnSpPr>
      <xdr:spPr>
        <a:xfrm rot="16200000" flipH="1">
          <a:off x="9225075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338700</xdr:colOff>
      <xdr:row>11</xdr:row>
      <xdr:rowOff>5174</xdr:rowOff>
    </xdr:from>
    <xdr:to>
      <xdr:col>9</xdr:col>
      <xdr:colOff>338700</xdr:colOff>
      <xdr:row>12</xdr:row>
      <xdr:rowOff>14849</xdr:rowOff>
    </xdr:to>
    <xdr:cxnSp macro="">
      <xdr:nvCxnSpPr>
        <xdr:cNvPr id="6" name="Rechte verbindingslijn met pijl 5">
          <a:extLst>
            <a:ext uri="{FF2B5EF4-FFF2-40B4-BE49-F238E27FC236}">
              <a16:creationId xmlns:a16="http://schemas.microsoft.com/office/drawing/2014/main" id="{E3389C26-A03D-4846-AF9F-30EB07D65CBD}"/>
            </a:ext>
          </a:extLst>
        </xdr:cNvPr>
        <xdr:cNvCxnSpPr/>
      </xdr:nvCxnSpPr>
      <xdr:spPr>
        <a:xfrm rot="10800000" flipV="1">
          <a:off x="13295575" y="2912276"/>
          <a:ext cx="0" cy="23396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9</xdr:row>
      <xdr:rowOff>0</xdr:rowOff>
    </xdr:from>
    <xdr:to>
      <xdr:col>2</xdr:col>
      <xdr:colOff>314325</xdr:colOff>
      <xdr:row>9</xdr:row>
      <xdr:rowOff>304800</xdr:rowOff>
    </xdr:to>
    <xdr:cxnSp macro="">
      <xdr:nvCxnSpPr>
        <xdr:cNvPr id="7" name="Rechte verbindingslijn met pijl 6">
          <a:extLst>
            <a:ext uri="{FF2B5EF4-FFF2-40B4-BE49-F238E27FC236}">
              <a16:creationId xmlns:a16="http://schemas.microsoft.com/office/drawing/2014/main" id="{8D60F5A8-8B0F-4CD1-A85B-FDA6202F2453}"/>
            </a:ext>
          </a:extLst>
        </xdr:cNvPr>
        <xdr:cNvCxnSpPr/>
      </xdr:nvCxnSpPr>
      <xdr:spPr>
        <a:xfrm flipH="1">
          <a:off x="8923487" y="2415396"/>
          <a:ext cx="0" cy="2530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9</xdr:row>
      <xdr:rowOff>9525</xdr:rowOff>
    </xdr:from>
    <xdr:to>
      <xdr:col>6</xdr:col>
      <xdr:colOff>323850</xdr:colOff>
      <xdr:row>10</xdr:row>
      <xdr:rowOff>9525</xdr:rowOff>
    </xdr:to>
    <xdr:cxnSp macro="">
      <xdr:nvCxnSpPr>
        <xdr:cNvPr id="8" name="Rechte verbindingslijn met pijl 7">
          <a:extLst>
            <a:ext uri="{FF2B5EF4-FFF2-40B4-BE49-F238E27FC236}">
              <a16:creationId xmlns:a16="http://schemas.microsoft.com/office/drawing/2014/main" id="{05CC7279-B5E6-4027-A89E-D271EF629601}"/>
            </a:ext>
          </a:extLst>
        </xdr:cNvPr>
        <xdr:cNvCxnSpPr/>
      </xdr:nvCxnSpPr>
      <xdr:spPr>
        <a:xfrm flipH="1">
          <a:off x="11417420" y="2424921"/>
          <a:ext cx="0" cy="2501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333375</xdr:colOff>
      <xdr:row>9</xdr:row>
      <xdr:rowOff>28575</xdr:rowOff>
    </xdr:from>
    <xdr:to>
      <xdr:col>4</xdr:col>
      <xdr:colOff>333375</xdr:colOff>
      <xdr:row>10</xdr:row>
      <xdr:rowOff>0</xdr:rowOff>
    </xdr:to>
    <xdr:cxnSp macro="">
      <xdr:nvCxnSpPr>
        <xdr:cNvPr id="9" name="Rechte verbindingslijn met pijl 8">
          <a:extLst>
            <a:ext uri="{FF2B5EF4-FFF2-40B4-BE49-F238E27FC236}">
              <a16:creationId xmlns:a16="http://schemas.microsoft.com/office/drawing/2014/main" id="{212F303F-454D-4BF0-8278-D2BDB43F1166}"/>
            </a:ext>
          </a:extLst>
        </xdr:cNvPr>
        <xdr:cNvCxnSpPr/>
      </xdr:nvCxnSpPr>
      <xdr:spPr>
        <a:xfrm flipH="1">
          <a:off x="10184741" y="2443971"/>
          <a:ext cx="0" cy="221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190500</xdr:colOff>
      <xdr:row>10</xdr:row>
      <xdr:rowOff>19049</xdr:rowOff>
    </xdr:from>
    <xdr:to>
      <xdr:col>10</xdr:col>
      <xdr:colOff>190500</xdr:colOff>
      <xdr:row>12</xdr:row>
      <xdr:rowOff>290399</xdr:rowOff>
    </xdr:to>
    <xdr:cxnSp macro="">
      <xdr:nvCxnSpPr>
        <xdr:cNvPr id="10" name="Rechte verbindingslijn met pijl 9">
          <a:extLst>
            <a:ext uri="{FF2B5EF4-FFF2-40B4-BE49-F238E27FC236}">
              <a16:creationId xmlns:a16="http://schemas.microsoft.com/office/drawing/2014/main" id="{D10FB980-4E16-4482-A521-43906F436FE5}"/>
            </a:ext>
          </a:extLst>
        </xdr:cNvPr>
        <xdr:cNvCxnSpPr/>
      </xdr:nvCxnSpPr>
      <xdr:spPr>
        <a:xfrm flipH="1">
          <a:off x="13768477" y="2684611"/>
          <a:ext cx="0" cy="6681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12</xdr:row>
      <xdr:rowOff>142875</xdr:rowOff>
    </xdr:from>
    <xdr:to>
      <xdr:col>9</xdr:col>
      <xdr:colOff>542925</xdr:colOff>
      <xdr:row>13</xdr:row>
      <xdr:rowOff>44550</xdr:rowOff>
    </xdr:to>
    <xdr:cxnSp macro="">
      <xdr:nvCxnSpPr>
        <xdr:cNvPr id="11" name="Rechte verbindingslijn met pijl 10">
          <a:extLst>
            <a:ext uri="{FF2B5EF4-FFF2-40B4-BE49-F238E27FC236}">
              <a16:creationId xmlns:a16="http://schemas.microsoft.com/office/drawing/2014/main" id="{912D08E5-FECD-44B4-A8A3-1D9B0C435799}"/>
            </a:ext>
          </a:extLst>
        </xdr:cNvPr>
        <xdr:cNvCxnSpPr/>
      </xdr:nvCxnSpPr>
      <xdr:spPr>
        <a:xfrm flipH="1">
          <a:off x="13499800" y="3274264"/>
          <a:ext cx="0" cy="12596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12" name="Rechte verbindingslijn met pijl 11">
          <a:extLst>
            <a:ext uri="{FF2B5EF4-FFF2-40B4-BE49-F238E27FC236}">
              <a16:creationId xmlns:a16="http://schemas.microsoft.com/office/drawing/2014/main" id="{AB7BCB94-A712-4597-B903-51484E4AB06B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538162</xdr:colOff>
      <xdr:row>10</xdr:row>
      <xdr:rowOff>252411</xdr:rowOff>
    </xdr:from>
    <xdr:to>
      <xdr:col>7</xdr:col>
      <xdr:colOff>72562</xdr:colOff>
      <xdr:row>10</xdr:row>
      <xdr:rowOff>252411</xdr:rowOff>
    </xdr:to>
    <xdr:cxnSp macro="">
      <xdr:nvCxnSpPr>
        <xdr:cNvPr id="13" name="Rechte verbindingslijn met pijl 12">
          <a:extLst>
            <a:ext uri="{FF2B5EF4-FFF2-40B4-BE49-F238E27FC236}">
              <a16:creationId xmlns:a16="http://schemas.microsoft.com/office/drawing/2014/main" id="{825FB099-7F16-4E88-9359-B40A7E21386C}"/>
            </a:ext>
          </a:extLst>
        </xdr:cNvPr>
        <xdr:cNvCxnSpPr/>
      </xdr:nvCxnSpPr>
      <xdr:spPr>
        <a:xfrm rot="16200000" flipH="1">
          <a:off x="11709483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219075</xdr:colOff>
      <xdr:row>11</xdr:row>
      <xdr:rowOff>304800</xdr:rowOff>
    </xdr:from>
    <xdr:to>
      <xdr:col>15</xdr:col>
      <xdr:colOff>219075</xdr:colOff>
      <xdr:row>12</xdr:row>
      <xdr:rowOff>304800</xdr:rowOff>
    </xdr:to>
    <xdr:cxnSp macro="">
      <xdr:nvCxnSpPr>
        <xdr:cNvPr id="14" name="Rechte verbindingslijn met pijl 13">
          <a:extLst>
            <a:ext uri="{FF2B5EF4-FFF2-40B4-BE49-F238E27FC236}">
              <a16:creationId xmlns:a16="http://schemas.microsoft.com/office/drawing/2014/main" id="{5C8E98DA-4377-493F-AA2F-8B7EAFBC8BBA}"/>
            </a:ext>
          </a:extLst>
        </xdr:cNvPr>
        <xdr:cNvCxnSpPr/>
      </xdr:nvCxnSpPr>
      <xdr:spPr>
        <a:xfrm flipH="1">
          <a:off x="16902562" y="3134264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219075</xdr:colOff>
      <xdr:row>12</xdr:row>
      <xdr:rowOff>19050</xdr:rowOff>
    </xdr:from>
    <xdr:to>
      <xdr:col>19</xdr:col>
      <xdr:colOff>219075</xdr:colOff>
      <xdr:row>12</xdr:row>
      <xdr:rowOff>307050</xdr:rowOff>
    </xdr:to>
    <xdr:cxnSp macro="">
      <xdr:nvCxnSpPr>
        <xdr:cNvPr id="15" name="Rechte verbindingslijn met pijl 14">
          <a:extLst>
            <a:ext uri="{FF2B5EF4-FFF2-40B4-BE49-F238E27FC236}">
              <a16:creationId xmlns:a16="http://schemas.microsoft.com/office/drawing/2014/main" id="{0563B68B-2CB0-44B2-B9DD-2C1AC50873B2}"/>
            </a:ext>
          </a:extLst>
        </xdr:cNvPr>
        <xdr:cNvCxnSpPr/>
      </xdr:nvCxnSpPr>
      <xdr:spPr>
        <a:xfrm flipH="1">
          <a:off x="19386969" y="3150439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228600</xdr:colOff>
      <xdr:row>12</xdr:row>
      <xdr:rowOff>0</xdr:rowOff>
    </xdr:from>
    <xdr:to>
      <xdr:col>17</xdr:col>
      <xdr:colOff>228600</xdr:colOff>
      <xdr:row>13</xdr:row>
      <xdr:rowOff>0</xdr:rowOff>
    </xdr:to>
    <xdr:cxnSp macro="">
      <xdr:nvCxnSpPr>
        <xdr:cNvPr id="16" name="Rechte verbindingslijn met pijl 15">
          <a:extLst>
            <a:ext uri="{FF2B5EF4-FFF2-40B4-BE49-F238E27FC236}">
              <a16:creationId xmlns:a16="http://schemas.microsoft.com/office/drawing/2014/main" id="{DE072E64-8B79-45D2-80A3-6CA70B84434A}"/>
            </a:ext>
          </a:extLst>
        </xdr:cNvPr>
        <xdr:cNvCxnSpPr/>
      </xdr:nvCxnSpPr>
      <xdr:spPr>
        <a:xfrm flipH="1">
          <a:off x="18154291" y="3131389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538162</xdr:colOff>
      <xdr:row>10</xdr:row>
      <xdr:rowOff>252411</xdr:rowOff>
    </xdr:from>
    <xdr:to>
      <xdr:col>15</xdr:col>
      <xdr:colOff>72562</xdr:colOff>
      <xdr:row>10</xdr:row>
      <xdr:rowOff>252411</xdr:rowOff>
    </xdr:to>
    <xdr:cxnSp macro="">
      <xdr:nvCxnSpPr>
        <xdr:cNvPr id="17" name="Rechte verbindingslijn met pijl 16">
          <a:extLst>
            <a:ext uri="{FF2B5EF4-FFF2-40B4-BE49-F238E27FC236}">
              <a16:creationId xmlns:a16="http://schemas.microsoft.com/office/drawing/2014/main" id="{1199C7EA-0BF2-408A-BC1B-8A16ED011C5A}"/>
            </a:ext>
          </a:extLst>
        </xdr:cNvPr>
        <xdr:cNvCxnSpPr/>
      </xdr:nvCxnSpPr>
      <xdr:spPr>
        <a:xfrm rot="16200000" flipH="1">
          <a:off x="16678298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338700</xdr:colOff>
      <xdr:row>11</xdr:row>
      <xdr:rowOff>5174</xdr:rowOff>
    </xdr:from>
    <xdr:to>
      <xdr:col>21</xdr:col>
      <xdr:colOff>338700</xdr:colOff>
      <xdr:row>12</xdr:row>
      <xdr:rowOff>14849</xdr:rowOff>
    </xdr:to>
    <xdr:cxnSp macro="">
      <xdr:nvCxnSpPr>
        <xdr:cNvPr id="18" name="Rechte verbindingslijn met pijl 17">
          <a:extLst>
            <a:ext uri="{FF2B5EF4-FFF2-40B4-BE49-F238E27FC236}">
              <a16:creationId xmlns:a16="http://schemas.microsoft.com/office/drawing/2014/main" id="{804C86B5-AEF4-4050-8A8F-5354AB725592}"/>
            </a:ext>
          </a:extLst>
        </xdr:cNvPr>
        <xdr:cNvCxnSpPr/>
      </xdr:nvCxnSpPr>
      <xdr:spPr>
        <a:xfrm rot="10800000" flipV="1">
          <a:off x="20748798" y="2912276"/>
          <a:ext cx="0" cy="233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333375</xdr:colOff>
      <xdr:row>9</xdr:row>
      <xdr:rowOff>0</xdr:rowOff>
    </xdr:from>
    <xdr:to>
      <xdr:col>21</xdr:col>
      <xdr:colOff>333375</xdr:colOff>
      <xdr:row>10</xdr:row>
      <xdr:rowOff>22425</xdr:rowOff>
    </xdr:to>
    <xdr:cxnSp macro="">
      <xdr:nvCxnSpPr>
        <xdr:cNvPr id="19" name="Rechte verbindingslijn met pijl 18">
          <a:extLst>
            <a:ext uri="{FF2B5EF4-FFF2-40B4-BE49-F238E27FC236}">
              <a16:creationId xmlns:a16="http://schemas.microsoft.com/office/drawing/2014/main" id="{18D84A88-C67A-44DD-9088-A3044757E289}"/>
            </a:ext>
          </a:extLst>
        </xdr:cNvPr>
        <xdr:cNvCxnSpPr/>
      </xdr:nvCxnSpPr>
      <xdr:spPr>
        <a:xfrm flipH="1">
          <a:off x="20743473" y="2415396"/>
          <a:ext cx="0" cy="272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314325</xdr:colOff>
      <xdr:row>9</xdr:row>
      <xdr:rowOff>0</xdr:rowOff>
    </xdr:from>
    <xdr:to>
      <xdr:col>14</xdr:col>
      <xdr:colOff>314325</xdr:colOff>
      <xdr:row>9</xdr:row>
      <xdr:rowOff>304800</xdr:rowOff>
    </xdr:to>
    <xdr:cxnSp macro="">
      <xdr:nvCxnSpPr>
        <xdr:cNvPr id="20" name="Rechte verbindingslijn met pijl 19">
          <a:extLst>
            <a:ext uri="{FF2B5EF4-FFF2-40B4-BE49-F238E27FC236}">
              <a16:creationId xmlns:a16="http://schemas.microsoft.com/office/drawing/2014/main" id="{7C754237-8E4A-4B29-B473-E1795C64CC8F}"/>
            </a:ext>
          </a:extLst>
        </xdr:cNvPr>
        <xdr:cNvCxnSpPr/>
      </xdr:nvCxnSpPr>
      <xdr:spPr>
        <a:xfrm flipH="1">
          <a:off x="16376710" y="2415396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323850</xdr:colOff>
      <xdr:row>9</xdr:row>
      <xdr:rowOff>9525</xdr:rowOff>
    </xdr:from>
    <xdr:to>
      <xdr:col>18</xdr:col>
      <xdr:colOff>323850</xdr:colOff>
      <xdr:row>10</xdr:row>
      <xdr:rowOff>9525</xdr:rowOff>
    </xdr:to>
    <xdr:cxnSp macro="">
      <xdr:nvCxnSpPr>
        <xdr:cNvPr id="21" name="Rechte verbindingslijn met pijl 20">
          <a:extLst>
            <a:ext uri="{FF2B5EF4-FFF2-40B4-BE49-F238E27FC236}">
              <a16:creationId xmlns:a16="http://schemas.microsoft.com/office/drawing/2014/main" id="{4BD08703-1932-4258-AAE9-59D2D416F7D3}"/>
            </a:ext>
          </a:extLst>
        </xdr:cNvPr>
        <xdr:cNvCxnSpPr/>
      </xdr:nvCxnSpPr>
      <xdr:spPr>
        <a:xfrm flipH="1">
          <a:off x="18870642" y="2424921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333375</xdr:colOff>
      <xdr:row>9</xdr:row>
      <xdr:rowOff>28575</xdr:rowOff>
    </xdr:from>
    <xdr:to>
      <xdr:col>16</xdr:col>
      <xdr:colOff>333375</xdr:colOff>
      <xdr:row>10</xdr:row>
      <xdr:rowOff>0</xdr:rowOff>
    </xdr:to>
    <xdr:cxnSp macro="">
      <xdr:nvCxnSpPr>
        <xdr:cNvPr id="22" name="Rechte verbindingslijn met pijl 21">
          <a:extLst>
            <a:ext uri="{FF2B5EF4-FFF2-40B4-BE49-F238E27FC236}">
              <a16:creationId xmlns:a16="http://schemas.microsoft.com/office/drawing/2014/main" id="{3738CA9B-659D-4E23-9989-5221AE632F90}"/>
            </a:ext>
          </a:extLst>
        </xdr:cNvPr>
        <xdr:cNvCxnSpPr/>
      </xdr:nvCxnSpPr>
      <xdr:spPr>
        <a:xfrm flipH="1">
          <a:off x="17637964" y="2443971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190500</xdr:colOff>
      <xdr:row>10</xdr:row>
      <xdr:rowOff>19049</xdr:rowOff>
    </xdr:from>
    <xdr:to>
      <xdr:col>22</xdr:col>
      <xdr:colOff>190500</xdr:colOff>
      <xdr:row>12</xdr:row>
      <xdr:rowOff>290399</xdr:rowOff>
    </xdr:to>
    <xdr:cxnSp macro="">
      <xdr:nvCxnSpPr>
        <xdr:cNvPr id="23" name="Rechte verbindingslijn met pijl 22">
          <a:extLst>
            <a:ext uri="{FF2B5EF4-FFF2-40B4-BE49-F238E27FC236}">
              <a16:creationId xmlns:a16="http://schemas.microsoft.com/office/drawing/2014/main" id="{B4E30180-827B-4A54-8465-C4F1F7379C7A}"/>
            </a:ext>
          </a:extLst>
        </xdr:cNvPr>
        <xdr:cNvCxnSpPr/>
      </xdr:nvCxnSpPr>
      <xdr:spPr>
        <a:xfrm flipH="1">
          <a:off x="21221700" y="2684611"/>
          <a:ext cx="0" cy="668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542925</xdr:colOff>
      <xdr:row>12</xdr:row>
      <xdr:rowOff>142875</xdr:rowOff>
    </xdr:from>
    <xdr:to>
      <xdr:col>21</xdr:col>
      <xdr:colOff>542925</xdr:colOff>
      <xdr:row>13</xdr:row>
      <xdr:rowOff>44550</xdr:rowOff>
    </xdr:to>
    <xdr:cxnSp macro="">
      <xdr:nvCxnSpPr>
        <xdr:cNvPr id="24" name="Rechte verbindingslijn met pijl 23">
          <a:extLst>
            <a:ext uri="{FF2B5EF4-FFF2-40B4-BE49-F238E27FC236}">
              <a16:creationId xmlns:a16="http://schemas.microsoft.com/office/drawing/2014/main" id="{EA739378-FD47-4506-B0AF-7AA29D9E96AF}"/>
            </a:ext>
          </a:extLst>
        </xdr:cNvPr>
        <xdr:cNvCxnSpPr/>
      </xdr:nvCxnSpPr>
      <xdr:spPr>
        <a:xfrm flipH="1">
          <a:off x="20953023" y="3274264"/>
          <a:ext cx="0" cy="125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538162</xdr:colOff>
      <xdr:row>10</xdr:row>
      <xdr:rowOff>252411</xdr:rowOff>
    </xdr:from>
    <xdr:to>
      <xdr:col>17</xdr:col>
      <xdr:colOff>72562</xdr:colOff>
      <xdr:row>10</xdr:row>
      <xdr:rowOff>252411</xdr:rowOff>
    </xdr:to>
    <xdr:cxnSp macro="">
      <xdr:nvCxnSpPr>
        <xdr:cNvPr id="25" name="Rechte verbindingslijn met pijl 24">
          <a:extLst>
            <a:ext uri="{FF2B5EF4-FFF2-40B4-BE49-F238E27FC236}">
              <a16:creationId xmlns:a16="http://schemas.microsoft.com/office/drawing/2014/main" id="{435A6B47-7EA9-435E-A3D4-A70C09246AAE}"/>
            </a:ext>
          </a:extLst>
        </xdr:cNvPr>
        <xdr:cNvCxnSpPr/>
      </xdr:nvCxnSpPr>
      <xdr:spPr>
        <a:xfrm rot="16200000" flipH="1">
          <a:off x="17920502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538162</xdr:colOff>
      <xdr:row>10</xdr:row>
      <xdr:rowOff>252411</xdr:rowOff>
    </xdr:from>
    <xdr:to>
      <xdr:col>19</xdr:col>
      <xdr:colOff>72562</xdr:colOff>
      <xdr:row>10</xdr:row>
      <xdr:rowOff>252411</xdr:rowOff>
    </xdr:to>
    <xdr:cxnSp macro="">
      <xdr:nvCxnSpPr>
        <xdr:cNvPr id="26" name="Rechte verbindingslijn met pijl 25">
          <a:extLst>
            <a:ext uri="{FF2B5EF4-FFF2-40B4-BE49-F238E27FC236}">
              <a16:creationId xmlns:a16="http://schemas.microsoft.com/office/drawing/2014/main" id="{E39FBA8F-0614-47F3-B25D-BF76BA99AD40}"/>
            </a:ext>
          </a:extLst>
        </xdr:cNvPr>
        <xdr:cNvCxnSpPr/>
      </xdr:nvCxnSpPr>
      <xdr:spPr>
        <a:xfrm rot="16200000" flipH="1">
          <a:off x="19162705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323850</xdr:colOff>
      <xdr:row>9</xdr:row>
      <xdr:rowOff>9525</xdr:rowOff>
    </xdr:from>
    <xdr:to>
      <xdr:col>21</xdr:col>
      <xdr:colOff>323850</xdr:colOff>
      <xdr:row>10</xdr:row>
      <xdr:rowOff>9525</xdr:rowOff>
    </xdr:to>
    <xdr:cxnSp macro="">
      <xdr:nvCxnSpPr>
        <xdr:cNvPr id="27" name="Rechte verbindingslijn met pijl 26">
          <a:extLst>
            <a:ext uri="{FF2B5EF4-FFF2-40B4-BE49-F238E27FC236}">
              <a16:creationId xmlns:a16="http://schemas.microsoft.com/office/drawing/2014/main" id="{D9079B65-A215-4D7E-B84C-FFEDA8261D8C}"/>
            </a:ext>
          </a:extLst>
        </xdr:cNvPr>
        <xdr:cNvCxnSpPr/>
      </xdr:nvCxnSpPr>
      <xdr:spPr>
        <a:xfrm flipH="1">
          <a:off x="20733948" y="2424921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219075</xdr:colOff>
      <xdr:row>11</xdr:row>
      <xdr:rowOff>304800</xdr:rowOff>
    </xdr:from>
    <xdr:to>
      <xdr:col>3</xdr:col>
      <xdr:colOff>219075</xdr:colOff>
      <xdr:row>12</xdr:row>
      <xdr:rowOff>304800</xdr:rowOff>
    </xdr:to>
    <xdr:cxnSp macro="">
      <xdr:nvCxnSpPr>
        <xdr:cNvPr id="28" name="Rechte verbindingslijn met pijl 27">
          <a:extLst>
            <a:ext uri="{FF2B5EF4-FFF2-40B4-BE49-F238E27FC236}">
              <a16:creationId xmlns:a16="http://schemas.microsoft.com/office/drawing/2014/main" id="{DD00FCC3-42AA-456F-9452-8643E69DA6A8}"/>
            </a:ext>
          </a:extLst>
        </xdr:cNvPr>
        <xdr:cNvCxnSpPr/>
      </xdr:nvCxnSpPr>
      <xdr:spPr>
        <a:xfrm flipH="1">
          <a:off x="9449339" y="3134264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219075</xdr:colOff>
      <xdr:row>12</xdr:row>
      <xdr:rowOff>19050</xdr:rowOff>
    </xdr:from>
    <xdr:to>
      <xdr:col>7</xdr:col>
      <xdr:colOff>219075</xdr:colOff>
      <xdr:row>12</xdr:row>
      <xdr:rowOff>307050</xdr:rowOff>
    </xdr:to>
    <xdr:cxnSp macro="">
      <xdr:nvCxnSpPr>
        <xdr:cNvPr id="29" name="Rechte verbindingslijn met pijl 28">
          <a:extLst>
            <a:ext uri="{FF2B5EF4-FFF2-40B4-BE49-F238E27FC236}">
              <a16:creationId xmlns:a16="http://schemas.microsoft.com/office/drawing/2014/main" id="{EEEF239E-F78D-48FE-A576-2A4E5F59CE93}"/>
            </a:ext>
          </a:extLst>
        </xdr:cNvPr>
        <xdr:cNvCxnSpPr/>
      </xdr:nvCxnSpPr>
      <xdr:spPr>
        <a:xfrm flipH="1">
          <a:off x="11933747" y="3150439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12</xdr:row>
      <xdr:rowOff>0</xdr:rowOff>
    </xdr:from>
    <xdr:to>
      <xdr:col>5</xdr:col>
      <xdr:colOff>228600</xdr:colOff>
      <xdr:row>13</xdr:row>
      <xdr:rowOff>0</xdr:rowOff>
    </xdr:to>
    <xdr:cxnSp macro="">
      <xdr:nvCxnSpPr>
        <xdr:cNvPr id="30" name="Rechte verbindingslijn met pijl 29">
          <a:extLst>
            <a:ext uri="{FF2B5EF4-FFF2-40B4-BE49-F238E27FC236}">
              <a16:creationId xmlns:a16="http://schemas.microsoft.com/office/drawing/2014/main" id="{7232303F-8517-4C4F-92D4-C11C6EFDF51A}"/>
            </a:ext>
          </a:extLst>
        </xdr:cNvPr>
        <xdr:cNvCxnSpPr/>
      </xdr:nvCxnSpPr>
      <xdr:spPr>
        <a:xfrm flipH="1">
          <a:off x="10701068" y="3131389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538162</xdr:colOff>
      <xdr:row>10</xdr:row>
      <xdr:rowOff>252411</xdr:rowOff>
    </xdr:from>
    <xdr:to>
      <xdr:col>3</xdr:col>
      <xdr:colOff>72562</xdr:colOff>
      <xdr:row>10</xdr:row>
      <xdr:rowOff>252411</xdr:rowOff>
    </xdr:to>
    <xdr:cxnSp macro="">
      <xdr:nvCxnSpPr>
        <xdr:cNvPr id="31" name="Rechte verbindingslijn met pijl 30">
          <a:extLst>
            <a:ext uri="{FF2B5EF4-FFF2-40B4-BE49-F238E27FC236}">
              <a16:creationId xmlns:a16="http://schemas.microsoft.com/office/drawing/2014/main" id="{A9AD080D-8A1C-4719-909E-479479139F1B}"/>
            </a:ext>
          </a:extLst>
        </xdr:cNvPr>
        <xdr:cNvCxnSpPr/>
      </xdr:nvCxnSpPr>
      <xdr:spPr>
        <a:xfrm rot="16200000" flipH="1">
          <a:off x="9225075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338700</xdr:colOff>
      <xdr:row>11</xdr:row>
      <xdr:rowOff>5174</xdr:rowOff>
    </xdr:from>
    <xdr:to>
      <xdr:col>9</xdr:col>
      <xdr:colOff>338700</xdr:colOff>
      <xdr:row>12</xdr:row>
      <xdr:rowOff>14849</xdr:rowOff>
    </xdr:to>
    <xdr:cxnSp macro="">
      <xdr:nvCxnSpPr>
        <xdr:cNvPr id="32" name="Rechte verbindingslijn met pijl 31">
          <a:extLst>
            <a:ext uri="{FF2B5EF4-FFF2-40B4-BE49-F238E27FC236}">
              <a16:creationId xmlns:a16="http://schemas.microsoft.com/office/drawing/2014/main" id="{20AA3580-1575-4EB6-BA54-86D347A299AB}"/>
            </a:ext>
          </a:extLst>
        </xdr:cNvPr>
        <xdr:cNvCxnSpPr/>
      </xdr:nvCxnSpPr>
      <xdr:spPr>
        <a:xfrm rot="10800000" flipV="1">
          <a:off x="13295575" y="2912276"/>
          <a:ext cx="0" cy="233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9</xdr:row>
      <xdr:rowOff>0</xdr:rowOff>
    </xdr:from>
    <xdr:to>
      <xdr:col>2</xdr:col>
      <xdr:colOff>314325</xdr:colOff>
      <xdr:row>9</xdr:row>
      <xdr:rowOff>304800</xdr:rowOff>
    </xdr:to>
    <xdr:cxnSp macro="">
      <xdr:nvCxnSpPr>
        <xdr:cNvPr id="33" name="Rechte verbindingslijn met pijl 32">
          <a:extLst>
            <a:ext uri="{FF2B5EF4-FFF2-40B4-BE49-F238E27FC236}">
              <a16:creationId xmlns:a16="http://schemas.microsoft.com/office/drawing/2014/main" id="{B3AADFCA-7BF5-41D5-B6D8-1364E374C8E6}"/>
            </a:ext>
          </a:extLst>
        </xdr:cNvPr>
        <xdr:cNvCxnSpPr/>
      </xdr:nvCxnSpPr>
      <xdr:spPr>
        <a:xfrm flipH="1">
          <a:off x="8923487" y="2415396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9</xdr:row>
      <xdr:rowOff>9525</xdr:rowOff>
    </xdr:from>
    <xdr:to>
      <xdr:col>6</xdr:col>
      <xdr:colOff>323850</xdr:colOff>
      <xdr:row>10</xdr:row>
      <xdr:rowOff>9525</xdr:rowOff>
    </xdr:to>
    <xdr:cxnSp macro="">
      <xdr:nvCxnSpPr>
        <xdr:cNvPr id="34" name="Rechte verbindingslijn met pijl 33">
          <a:extLst>
            <a:ext uri="{FF2B5EF4-FFF2-40B4-BE49-F238E27FC236}">
              <a16:creationId xmlns:a16="http://schemas.microsoft.com/office/drawing/2014/main" id="{68534A6C-AA75-417C-990F-9070AAEB9CB0}"/>
            </a:ext>
          </a:extLst>
        </xdr:cNvPr>
        <xdr:cNvCxnSpPr/>
      </xdr:nvCxnSpPr>
      <xdr:spPr>
        <a:xfrm flipH="1">
          <a:off x="11417420" y="2424921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333375</xdr:colOff>
      <xdr:row>9</xdr:row>
      <xdr:rowOff>28575</xdr:rowOff>
    </xdr:from>
    <xdr:to>
      <xdr:col>4</xdr:col>
      <xdr:colOff>333375</xdr:colOff>
      <xdr:row>10</xdr:row>
      <xdr:rowOff>0</xdr:rowOff>
    </xdr:to>
    <xdr:cxnSp macro="">
      <xdr:nvCxnSpPr>
        <xdr:cNvPr id="35" name="Rechte verbindingslijn met pijl 34">
          <a:extLst>
            <a:ext uri="{FF2B5EF4-FFF2-40B4-BE49-F238E27FC236}">
              <a16:creationId xmlns:a16="http://schemas.microsoft.com/office/drawing/2014/main" id="{E2828BDF-B235-4A75-8DC1-27C8B4900383}"/>
            </a:ext>
          </a:extLst>
        </xdr:cNvPr>
        <xdr:cNvCxnSpPr/>
      </xdr:nvCxnSpPr>
      <xdr:spPr>
        <a:xfrm flipH="1">
          <a:off x="10184741" y="2443971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190500</xdr:colOff>
      <xdr:row>10</xdr:row>
      <xdr:rowOff>19049</xdr:rowOff>
    </xdr:from>
    <xdr:to>
      <xdr:col>10</xdr:col>
      <xdr:colOff>190500</xdr:colOff>
      <xdr:row>12</xdr:row>
      <xdr:rowOff>290399</xdr:rowOff>
    </xdr:to>
    <xdr:cxnSp macro="">
      <xdr:nvCxnSpPr>
        <xdr:cNvPr id="36" name="Rechte verbindingslijn met pijl 35">
          <a:extLst>
            <a:ext uri="{FF2B5EF4-FFF2-40B4-BE49-F238E27FC236}">
              <a16:creationId xmlns:a16="http://schemas.microsoft.com/office/drawing/2014/main" id="{537E890F-49F1-4F5B-8A1D-A81DE0EF85A9}"/>
            </a:ext>
          </a:extLst>
        </xdr:cNvPr>
        <xdr:cNvCxnSpPr/>
      </xdr:nvCxnSpPr>
      <xdr:spPr>
        <a:xfrm flipH="1">
          <a:off x="13768477" y="2684611"/>
          <a:ext cx="0" cy="668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12</xdr:row>
      <xdr:rowOff>142875</xdr:rowOff>
    </xdr:from>
    <xdr:to>
      <xdr:col>9</xdr:col>
      <xdr:colOff>542925</xdr:colOff>
      <xdr:row>13</xdr:row>
      <xdr:rowOff>44550</xdr:rowOff>
    </xdr:to>
    <xdr:cxnSp macro="">
      <xdr:nvCxnSpPr>
        <xdr:cNvPr id="37" name="Rechte verbindingslijn met pijl 36">
          <a:extLst>
            <a:ext uri="{FF2B5EF4-FFF2-40B4-BE49-F238E27FC236}">
              <a16:creationId xmlns:a16="http://schemas.microsoft.com/office/drawing/2014/main" id="{8A9CC6F5-5C78-478E-8F50-17B3BD81C7D0}"/>
            </a:ext>
          </a:extLst>
        </xdr:cNvPr>
        <xdr:cNvCxnSpPr/>
      </xdr:nvCxnSpPr>
      <xdr:spPr>
        <a:xfrm flipH="1">
          <a:off x="13499800" y="3274264"/>
          <a:ext cx="0" cy="125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38" name="Rechte verbindingslijn met pijl 37">
          <a:extLst>
            <a:ext uri="{FF2B5EF4-FFF2-40B4-BE49-F238E27FC236}">
              <a16:creationId xmlns:a16="http://schemas.microsoft.com/office/drawing/2014/main" id="{25A65204-73FF-4097-B72E-5A9E742BD567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538162</xdr:colOff>
      <xdr:row>10</xdr:row>
      <xdr:rowOff>252411</xdr:rowOff>
    </xdr:from>
    <xdr:to>
      <xdr:col>7</xdr:col>
      <xdr:colOff>72562</xdr:colOff>
      <xdr:row>10</xdr:row>
      <xdr:rowOff>252411</xdr:rowOff>
    </xdr:to>
    <xdr:cxnSp macro="">
      <xdr:nvCxnSpPr>
        <xdr:cNvPr id="39" name="Rechte verbindingslijn met pijl 38">
          <a:extLst>
            <a:ext uri="{FF2B5EF4-FFF2-40B4-BE49-F238E27FC236}">
              <a16:creationId xmlns:a16="http://schemas.microsoft.com/office/drawing/2014/main" id="{93C0B8C4-8A2B-4752-AA32-EBBA82A37A98}"/>
            </a:ext>
          </a:extLst>
        </xdr:cNvPr>
        <xdr:cNvCxnSpPr/>
      </xdr:nvCxnSpPr>
      <xdr:spPr>
        <a:xfrm rot="16200000" flipH="1">
          <a:off x="11709483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323850</xdr:colOff>
      <xdr:row>9</xdr:row>
      <xdr:rowOff>9525</xdr:rowOff>
    </xdr:from>
    <xdr:to>
      <xdr:col>9</xdr:col>
      <xdr:colOff>323850</xdr:colOff>
      <xdr:row>10</xdr:row>
      <xdr:rowOff>9525</xdr:rowOff>
    </xdr:to>
    <xdr:cxnSp macro="">
      <xdr:nvCxnSpPr>
        <xdr:cNvPr id="40" name="Rechte verbindingslijn met pijl 39">
          <a:extLst>
            <a:ext uri="{FF2B5EF4-FFF2-40B4-BE49-F238E27FC236}">
              <a16:creationId xmlns:a16="http://schemas.microsoft.com/office/drawing/2014/main" id="{4C7E85AA-E99E-4654-ADCF-D6E666452A4A}"/>
            </a:ext>
          </a:extLst>
        </xdr:cNvPr>
        <xdr:cNvCxnSpPr/>
      </xdr:nvCxnSpPr>
      <xdr:spPr>
        <a:xfrm flipH="1">
          <a:off x="13280725" y="2424921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41" name="Rechte verbindingslijn met pijl 40">
          <a:extLst>
            <a:ext uri="{FF2B5EF4-FFF2-40B4-BE49-F238E27FC236}">
              <a16:creationId xmlns:a16="http://schemas.microsoft.com/office/drawing/2014/main" id="{986BEFE5-D061-4727-9163-204A530EC176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42" name="Rechte verbindingslijn met pijl 41">
          <a:extLst>
            <a:ext uri="{FF2B5EF4-FFF2-40B4-BE49-F238E27FC236}">
              <a16:creationId xmlns:a16="http://schemas.microsoft.com/office/drawing/2014/main" id="{F5DA477C-DE1C-41F3-944A-8BD54F849B9D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538162</xdr:colOff>
      <xdr:row>10</xdr:row>
      <xdr:rowOff>252411</xdr:rowOff>
    </xdr:from>
    <xdr:to>
      <xdr:col>7</xdr:col>
      <xdr:colOff>72562</xdr:colOff>
      <xdr:row>10</xdr:row>
      <xdr:rowOff>252411</xdr:rowOff>
    </xdr:to>
    <xdr:cxnSp macro="">
      <xdr:nvCxnSpPr>
        <xdr:cNvPr id="43" name="Rechte verbindingslijn met pijl 42">
          <a:extLst>
            <a:ext uri="{FF2B5EF4-FFF2-40B4-BE49-F238E27FC236}">
              <a16:creationId xmlns:a16="http://schemas.microsoft.com/office/drawing/2014/main" id="{4D922C28-F798-46FF-B127-711B0198DB21}"/>
            </a:ext>
          </a:extLst>
        </xdr:cNvPr>
        <xdr:cNvCxnSpPr/>
      </xdr:nvCxnSpPr>
      <xdr:spPr>
        <a:xfrm rot="16200000" flipH="1">
          <a:off x="11709483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538162</xdr:colOff>
      <xdr:row>10</xdr:row>
      <xdr:rowOff>252411</xdr:rowOff>
    </xdr:from>
    <xdr:to>
      <xdr:col>7</xdr:col>
      <xdr:colOff>72562</xdr:colOff>
      <xdr:row>10</xdr:row>
      <xdr:rowOff>252411</xdr:rowOff>
    </xdr:to>
    <xdr:cxnSp macro="">
      <xdr:nvCxnSpPr>
        <xdr:cNvPr id="44" name="Rechte verbindingslijn met pijl 43">
          <a:extLst>
            <a:ext uri="{FF2B5EF4-FFF2-40B4-BE49-F238E27FC236}">
              <a16:creationId xmlns:a16="http://schemas.microsoft.com/office/drawing/2014/main" id="{96B3B533-A97B-47F5-850E-574330BF4DDA}"/>
            </a:ext>
          </a:extLst>
        </xdr:cNvPr>
        <xdr:cNvCxnSpPr/>
      </xdr:nvCxnSpPr>
      <xdr:spPr>
        <a:xfrm rot="16200000" flipH="1">
          <a:off x="11709483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45" name="Rechte verbindingslijn met pijl 44">
          <a:extLst>
            <a:ext uri="{FF2B5EF4-FFF2-40B4-BE49-F238E27FC236}">
              <a16:creationId xmlns:a16="http://schemas.microsoft.com/office/drawing/2014/main" id="{DBA8857B-BB95-4CCD-8BD7-07F31EE1A350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538162</xdr:colOff>
      <xdr:row>10</xdr:row>
      <xdr:rowOff>252411</xdr:rowOff>
    </xdr:from>
    <xdr:to>
      <xdr:col>5</xdr:col>
      <xdr:colOff>72562</xdr:colOff>
      <xdr:row>10</xdr:row>
      <xdr:rowOff>252411</xdr:rowOff>
    </xdr:to>
    <xdr:cxnSp macro="">
      <xdr:nvCxnSpPr>
        <xdr:cNvPr id="46" name="Rechte verbindingslijn met pijl 45">
          <a:extLst>
            <a:ext uri="{FF2B5EF4-FFF2-40B4-BE49-F238E27FC236}">
              <a16:creationId xmlns:a16="http://schemas.microsoft.com/office/drawing/2014/main" id="{7FFB7B53-6A67-4B27-8D9C-7068F950B31F}"/>
            </a:ext>
          </a:extLst>
        </xdr:cNvPr>
        <xdr:cNvCxnSpPr/>
      </xdr:nvCxnSpPr>
      <xdr:spPr>
        <a:xfrm rot="16200000" flipH="1">
          <a:off x="10467279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538162</xdr:colOff>
      <xdr:row>10</xdr:row>
      <xdr:rowOff>252411</xdr:rowOff>
    </xdr:from>
    <xdr:to>
      <xdr:col>15</xdr:col>
      <xdr:colOff>72562</xdr:colOff>
      <xdr:row>10</xdr:row>
      <xdr:rowOff>252411</xdr:rowOff>
    </xdr:to>
    <xdr:cxnSp macro="">
      <xdr:nvCxnSpPr>
        <xdr:cNvPr id="47" name="Rechte verbindingslijn met pijl 46">
          <a:extLst>
            <a:ext uri="{FF2B5EF4-FFF2-40B4-BE49-F238E27FC236}">
              <a16:creationId xmlns:a16="http://schemas.microsoft.com/office/drawing/2014/main" id="{A38D7C54-541F-44CD-AB1E-4C68C59908AF}"/>
            </a:ext>
          </a:extLst>
        </xdr:cNvPr>
        <xdr:cNvCxnSpPr/>
      </xdr:nvCxnSpPr>
      <xdr:spPr>
        <a:xfrm rot="16200000" flipH="1">
          <a:off x="16678298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538162</xdr:colOff>
      <xdr:row>10</xdr:row>
      <xdr:rowOff>252411</xdr:rowOff>
    </xdr:from>
    <xdr:to>
      <xdr:col>15</xdr:col>
      <xdr:colOff>72562</xdr:colOff>
      <xdr:row>10</xdr:row>
      <xdr:rowOff>252411</xdr:rowOff>
    </xdr:to>
    <xdr:cxnSp macro="">
      <xdr:nvCxnSpPr>
        <xdr:cNvPr id="48" name="Rechte verbindingslijn met pijl 47">
          <a:extLst>
            <a:ext uri="{FF2B5EF4-FFF2-40B4-BE49-F238E27FC236}">
              <a16:creationId xmlns:a16="http://schemas.microsoft.com/office/drawing/2014/main" id="{E7AD7F75-6F01-4B47-A853-7005AC9FF5D8}"/>
            </a:ext>
          </a:extLst>
        </xdr:cNvPr>
        <xdr:cNvCxnSpPr/>
      </xdr:nvCxnSpPr>
      <xdr:spPr>
        <a:xfrm rot="16200000" flipH="1">
          <a:off x="16678298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538162</xdr:colOff>
      <xdr:row>10</xdr:row>
      <xdr:rowOff>252411</xdr:rowOff>
    </xdr:from>
    <xdr:to>
      <xdr:col>17</xdr:col>
      <xdr:colOff>72562</xdr:colOff>
      <xdr:row>10</xdr:row>
      <xdr:rowOff>252411</xdr:rowOff>
    </xdr:to>
    <xdr:cxnSp macro="">
      <xdr:nvCxnSpPr>
        <xdr:cNvPr id="49" name="Rechte verbindingslijn met pijl 48">
          <a:extLst>
            <a:ext uri="{FF2B5EF4-FFF2-40B4-BE49-F238E27FC236}">
              <a16:creationId xmlns:a16="http://schemas.microsoft.com/office/drawing/2014/main" id="{7C6FF832-0EBA-4684-BD53-C45232AB2C72}"/>
            </a:ext>
          </a:extLst>
        </xdr:cNvPr>
        <xdr:cNvCxnSpPr/>
      </xdr:nvCxnSpPr>
      <xdr:spPr>
        <a:xfrm rot="16200000" flipH="1">
          <a:off x="17920502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538162</xdr:colOff>
      <xdr:row>10</xdr:row>
      <xdr:rowOff>252411</xdr:rowOff>
    </xdr:from>
    <xdr:to>
      <xdr:col>17</xdr:col>
      <xdr:colOff>72562</xdr:colOff>
      <xdr:row>10</xdr:row>
      <xdr:rowOff>252411</xdr:rowOff>
    </xdr:to>
    <xdr:cxnSp macro="">
      <xdr:nvCxnSpPr>
        <xdr:cNvPr id="50" name="Rechte verbindingslijn met pijl 49">
          <a:extLst>
            <a:ext uri="{FF2B5EF4-FFF2-40B4-BE49-F238E27FC236}">
              <a16:creationId xmlns:a16="http://schemas.microsoft.com/office/drawing/2014/main" id="{06C473EA-6814-41F7-A905-495B33348CBF}"/>
            </a:ext>
          </a:extLst>
        </xdr:cNvPr>
        <xdr:cNvCxnSpPr/>
      </xdr:nvCxnSpPr>
      <xdr:spPr>
        <a:xfrm rot="16200000" flipH="1">
          <a:off x="17920502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538162</xdr:colOff>
      <xdr:row>10</xdr:row>
      <xdr:rowOff>252411</xdr:rowOff>
    </xdr:from>
    <xdr:to>
      <xdr:col>19</xdr:col>
      <xdr:colOff>72562</xdr:colOff>
      <xdr:row>10</xdr:row>
      <xdr:rowOff>252411</xdr:rowOff>
    </xdr:to>
    <xdr:cxnSp macro="">
      <xdr:nvCxnSpPr>
        <xdr:cNvPr id="51" name="Rechte verbindingslijn met pijl 50">
          <a:extLst>
            <a:ext uri="{FF2B5EF4-FFF2-40B4-BE49-F238E27FC236}">
              <a16:creationId xmlns:a16="http://schemas.microsoft.com/office/drawing/2014/main" id="{19AB1D47-2C83-4FF7-B544-BFD17E209E74}"/>
            </a:ext>
          </a:extLst>
        </xdr:cNvPr>
        <xdr:cNvCxnSpPr/>
      </xdr:nvCxnSpPr>
      <xdr:spPr>
        <a:xfrm rot="16200000" flipH="1">
          <a:off x="19162705" y="2831596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538162</xdr:colOff>
      <xdr:row>10</xdr:row>
      <xdr:rowOff>252411</xdr:rowOff>
    </xdr:from>
    <xdr:to>
      <xdr:col>19</xdr:col>
      <xdr:colOff>72562</xdr:colOff>
      <xdr:row>10</xdr:row>
      <xdr:rowOff>252411</xdr:rowOff>
    </xdr:to>
    <xdr:cxnSp macro="">
      <xdr:nvCxnSpPr>
        <xdr:cNvPr id="52" name="Rechte verbindingslijn met pijl 51">
          <a:extLst>
            <a:ext uri="{FF2B5EF4-FFF2-40B4-BE49-F238E27FC236}">
              <a16:creationId xmlns:a16="http://schemas.microsoft.com/office/drawing/2014/main" id="{2EC18345-B4C2-4DF7-B028-5EE3C2D6D3CB}"/>
            </a:ext>
          </a:extLst>
        </xdr:cNvPr>
        <xdr:cNvCxnSpPr/>
      </xdr:nvCxnSpPr>
      <xdr:spPr>
        <a:xfrm rot="16200000" flipH="1">
          <a:off x="19162705" y="2831596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323850</xdr:colOff>
      <xdr:row>9</xdr:row>
      <xdr:rowOff>9525</xdr:rowOff>
    </xdr:from>
    <xdr:to>
      <xdr:col>21</xdr:col>
      <xdr:colOff>323850</xdr:colOff>
      <xdr:row>10</xdr:row>
      <xdr:rowOff>9525</xdr:rowOff>
    </xdr:to>
    <xdr:cxnSp macro="">
      <xdr:nvCxnSpPr>
        <xdr:cNvPr id="53" name="Rechte verbindingslijn met pijl 52">
          <a:extLst>
            <a:ext uri="{FF2B5EF4-FFF2-40B4-BE49-F238E27FC236}">
              <a16:creationId xmlns:a16="http://schemas.microsoft.com/office/drawing/2014/main" id="{66BBC75B-E616-4DE9-8CCB-AC60D865EF47}"/>
            </a:ext>
          </a:extLst>
        </xdr:cNvPr>
        <xdr:cNvCxnSpPr/>
      </xdr:nvCxnSpPr>
      <xdr:spPr>
        <a:xfrm flipH="1">
          <a:off x="20733948" y="2424921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219075</xdr:colOff>
      <xdr:row>11</xdr:row>
      <xdr:rowOff>304800</xdr:rowOff>
    </xdr:from>
    <xdr:to>
      <xdr:col>17</xdr:col>
      <xdr:colOff>219075</xdr:colOff>
      <xdr:row>12</xdr:row>
      <xdr:rowOff>304800</xdr:rowOff>
    </xdr:to>
    <xdr:cxnSp macro="">
      <xdr:nvCxnSpPr>
        <xdr:cNvPr id="54" name="Rechte verbindingslijn met pijl 53">
          <a:extLst>
            <a:ext uri="{FF2B5EF4-FFF2-40B4-BE49-F238E27FC236}">
              <a16:creationId xmlns:a16="http://schemas.microsoft.com/office/drawing/2014/main" id="{EF419F3B-4551-4742-823B-048C43F3E343}"/>
            </a:ext>
          </a:extLst>
        </xdr:cNvPr>
        <xdr:cNvCxnSpPr/>
      </xdr:nvCxnSpPr>
      <xdr:spPr>
        <a:xfrm flipH="1">
          <a:off x="18144766" y="3134264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219075</xdr:colOff>
      <xdr:row>11</xdr:row>
      <xdr:rowOff>304800</xdr:rowOff>
    </xdr:from>
    <xdr:to>
      <xdr:col>19</xdr:col>
      <xdr:colOff>219075</xdr:colOff>
      <xdr:row>12</xdr:row>
      <xdr:rowOff>304800</xdr:rowOff>
    </xdr:to>
    <xdr:cxnSp macro="">
      <xdr:nvCxnSpPr>
        <xdr:cNvPr id="55" name="Rechte verbindingslijn met pijl 54">
          <a:extLst>
            <a:ext uri="{FF2B5EF4-FFF2-40B4-BE49-F238E27FC236}">
              <a16:creationId xmlns:a16="http://schemas.microsoft.com/office/drawing/2014/main" id="{52A20864-4A10-4E24-8299-1932F2DF1B4E}"/>
            </a:ext>
          </a:extLst>
        </xdr:cNvPr>
        <xdr:cNvCxnSpPr/>
      </xdr:nvCxnSpPr>
      <xdr:spPr>
        <a:xfrm flipH="1">
          <a:off x="19386969" y="3134264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8377-AAA0-43D9-BD93-33137DFBF117}">
  <dimension ref="B1:W34"/>
  <sheetViews>
    <sheetView tabSelected="1" zoomScaleNormal="100" workbookViewId="0">
      <selection activeCell="D8" sqref="D8"/>
    </sheetView>
  </sheetViews>
  <sheetFormatPr defaultRowHeight="14.3" x14ac:dyDescent="0.25"/>
  <cols>
    <col min="1" max="1" width="1.25" customWidth="1"/>
    <col min="2" max="2" width="2.375" customWidth="1"/>
    <col min="3" max="3" width="13.625" customWidth="1"/>
    <col min="4" max="6" width="10.75" customWidth="1"/>
    <col min="7" max="7" width="4.625" customWidth="1"/>
    <col min="8" max="8" width="5.875" customWidth="1"/>
    <col min="9" max="9" width="12.75" style="1" customWidth="1"/>
    <col min="10" max="13" width="9" style="1" customWidth="1"/>
    <col min="14" max="14" width="3.25" style="1" customWidth="1"/>
    <col min="15" max="15" width="14.25" style="1" customWidth="1"/>
    <col min="16" max="19" width="5.125" style="1" customWidth="1"/>
    <col min="20" max="20" width="6.375" style="1" customWidth="1"/>
    <col min="21" max="21" width="1.875" style="1" customWidth="1"/>
    <col min="22" max="22" width="1.625" style="1" customWidth="1"/>
    <col min="23" max="23" width="6.375" style="1" customWidth="1"/>
    <col min="24" max="24" width="9" customWidth="1"/>
    <col min="25" max="25" width="1.25" customWidth="1"/>
  </cols>
  <sheetData>
    <row r="1" spans="2:23" ht="4.75" customHeight="1" thickBot="1" x14ac:dyDescent="0.3"/>
    <row r="2" spans="2:23" ht="22.1" customHeight="1" x14ac:dyDescent="0.25">
      <c r="W2" s="140" t="s">
        <v>46</v>
      </c>
    </row>
    <row r="3" spans="2:23" ht="22.1" customHeight="1" x14ac:dyDescent="0.25">
      <c r="W3" s="141" t="s">
        <v>47</v>
      </c>
    </row>
    <row r="4" spans="2:23" s="4" customFormat="1" ht="22.1" customHeight="1" thickBot="1" x14ac:dyDescent="0.3"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W4" s="142">
        <v>4</v>
      </c>
    </row>
    <row r="5" spans="2:23" ht="21.1" customHeight="1" x14ac:dyDescent="0.25">
      <c r="B5" s="135"/>
      <c r="C5" s="136"/>
      <c r="D5" s="136" t="s">
        <v>44</v>
      </c>
      <c r="E5" s="137"/>
      <c r="F5" s="137"/>
      <c r="G5" s="138"/>
    </row>
    <row r="6" spans="2:23" ht="17" customHeight="1" thickBot="1" x14ac:dyDescent="0.3">
      <c r="B6" s="110"/>
      <c r="C6" s="1"/>
      <c r="D6" s="117"/>
      <c r="E6" s="118" t="s">
        <v>32</v>
      </c>
      <c r="F6" s="77"/>
      <c r="G6" s="94"/>
      <c r="J6" s="117"/>
      <c r="K6" s="119" t="s">
        <v>32</v>
      </c>
      <c r="L6" s="77"/>
      <c r="M6" s="76"/>
      <c r="P6" s="117"/>
      <c r="Q6" s="77"/>
      <c r="R6" s="118" t="s">
        <v>29</v>
      </c>
      <c r="S6" s="77"/>
      <c r="T6" s="120"/>
    </row>
    <row r="7" spans="2:23" ht="18" customHeight="1" thickBot="1" x14ac:dyDescent="0.4">
      <c r="B7" s="110"/>
      <c r="C7" s="139" t="s">
        <v>37</v>
      </c>
      <c r="D7" s="122" t="s">
        <v>18</v>
      </c>
      <c r="E7" s="122" t="s">
        <v>19</v>
      </c>
      <c r="F7" s="122" t="s">
        <v>20</v>
      </c>
      <c r="G7" s="94"/>
      <c r="I7" s="139" t="s">
        <v>37</v>
      </c>
      <c r="J7" s="122" t="s">
        <v>18</v>
      </c>
      <c r="K7" s="122" t="s">
        <v>19</v>
      </c>
      <c r="L7" s="122" t="s">
        <v>20</v>
      </c>
      <c r="M7" s="122" t="s">
        <v>14</v>
      </c>
      <c r="O7" s="139" t="str">
        <f>I7</f>
        <v>Team1</v>
      </c>
      <c r="P7" s="122" t="s">
        <v>22</v>
      </c>
      <c r="Q7" s="122" t="s">
        <v>23</v>
      </c>
      <c r="R7" s="122" t="s">
        <v>24</v>
      </c>
      <c r="S7" s="123" t="s">
        <v>14</v>
      </c>
      <c r="T7" s="124" t="s">
        <v>21</v>
      </c>
    </row>
    <row r="8" spans="2:23" ht="18" customHeight="1" x14ac:dyDescent="0.35">
      <c r="B8" s="110"/>
      <c r="C8" s="125" t="str">
        <f>I8</f>
        <v>speler1</v>
      </c>
      <c r="D8" s="60"/>
      <c r="E8" s="57"/>
      <c r="F8" s="61"/>
      <c r="G8" s="94"/>
      <c r="I8" s="125" t="s">
        <v>33</v>
      </c>
      <c r="J8" s="96">
        <f>D8</f>
        <v>0</v>
      </c>
      <c r="K8" s="96">
        <f t="shared" ref="K8:K11" si="0">E8</f>
        <v>0</v>
      </c>
      <c r="L8" s="96">
        <f t="shared" ref="L8:L11" si="1">F8</f>
        <v>0</v>
      </c>
      <c r="M8" s="97">
        <f>PC!J6</f>
        <v>0</v>
      </c>
      <c r="O8" s="125" t="str">
        <f>I8</f>
        <v>speler1</v>
      </c>
      <c r="P8" s="126">
        <f>IF(J$12+J$21=0,0,PC!D6)</f>
        <v>0</v>
      </c>
      <c r="Q8" s="126">
        <f>IF(K$12+K$21=0,0,PC!F6)</f>
        <v>0</v>
      </c>
      <c r="R8" s="126">
        <f>IF(L$12+L$21=0,0,PC!H6)</f>
        <v>0</v>
      </c>
      <c r="S8" s="127">
        <f>IF(M$12+M$21=0,0,PC!K6)</f>
        <v>0</v>
      </c>
      <c r="T8" s="143">
        <f>SUM(P8:S8)</f>
        <v>0</v>
      </c>
    </row>
    <row r="9" spans="2:23" ht="18" customHeight="1" x14ac:dyDescent="0.35">
      <c r="B9" s="110"/>
      <c r="C9" s="128" t="str">
        <f>I9</f>
        <v>speler2</v>
      </c>
      <c r="D9" s="59"/>
      <c r="E9" s="56"/>
      <c r="F9" s="62"/>
      <c r="G9" s="94"/>
      <c r="I9" s="128" t="s">
        <v>34</v>
      </c>
      <c r="J9" s="101">
        <f t="shared" ref="J9:J11" si="2">D9</f>
        <v>0</v>
      </c>
      <c r="K9" s="101">
        <f t="shared" si="0"/>
        <v>0</v>
      </c>
      <c r="L9" s="101">
        <f t="shared" si="1"/>
        <v>0</v>
      </c>
      <c r="M9" s="102">
        <f>PC!J7</f>
        <v>0</v>
      </c>
      <c r="O9" s="128" t="str">
        <f t="shared" ref="O9:O11" si="3">I9</f>
        <v>speler2</v>
      </c>
      <c r="P9" s="129">
        <f>IF(J$12+J$21=0,0,PC!D7)</f>
        <v>0</v>
      </c>
      <c r="Q9" s="129">
        <f>IF(K$12+K$21=0,0,PC!F7)</f>
        <v>0</v>
      </c>
      <c r="R9" s="129">
        <f>IF(L$12+L$21=0,0,PC!H7)</f>
        <v>0</v>
      </c>
      <c r="S9" s="130">
        <f>IF(M$12+M$21=0,0,PC!K7)</f>
        <v>0</v>
      </c>
      <c r="T9" s="144">
        <f>SUM(P9:S9)</f>
        <v>0</v>
      </c>
      <c r="W9"/>
    </row>
    <row r="10" spans="2:23" ht="18" customHeight="1" x14ac:dyDescent="0.35">
      <c r="B10" s="110"/>
      <c r="C10" s="128" t="str">
        <f>I10</f>
        <v>speler3</v>
      </c>
      <c r="D10" s="59"/>
      <c r="E10" s="56"/>
      <c r="F10" s="62"/>
      <c r="G10" s="94"/>
      <c r="I10" s="128" t="s">
        <v>35</v>
      </c>
      <c r="J10" s="101">
        <f t="shared" si="2"/>
        <v>0</v>
      </c>
      <c r="K10" s="101">
        <f t="shared" si="0"/>
        <v>0</v>
      </c>
      <c r="L10" s="101">
        <f t="shared" si="1"/>
        <v>0</v>
      </c>
      <c r="M10" s="102">
        <f>PC!J8</f>
        <v>0</v>
      </c>
      <c r="O10" s="128" t="str">
        <f t="shared" si="3"/>
        <v>speler3</v>
      </c>
      <c r="P10" s="129">
        <f>IF(J$12+J$21=0,0,PC!D8)</f>
        <v>0</v>
      </c>
      <c r="Q10" s="129">
        <f>IF(K$12+K$21=0,0,PC!F8)</f>
        <v>0</v>
      </c>
      <c r="R10" s="129">
        <f>IF(L$12+L$21=0,0,PC!H8)</f>
        <v>0</v>
      </c>
      <c r="S10" s="130">
        <f>IF(M$12+M$21=0,0,PC!K8)</f>
        <v>0</v>
      </c>
      <c r="T10" s="144">
        <f>SUM(P10:S10)</f>
        <v>0</v>
      </c>
      <c r="W10"/>
    </row>
    <row r="11" spans="2:23" ht="18" customHeight="1" thickBot="1" x14ac:dyDescent="0.4">
      <c r="B11" s="110"/>
      <c r="C11" s="131" t="str">
        <f>I11</f>
        <v>speler4</v>
      </c>
      <c r="D11" s="63"/>
      <c r="E11" s="58"/>
      <c r="F11" s="64"/>
      <c r="G11" s="94"/>
      <c r="I11" s="131" t="s">
        <v>36</v>
      </c>
      <c r="J11" s="106">
        <f t="shared" si="2"/>
        <v>0</v>
      </c>
      <c r="K11" s="106">
        <f t="shared" si="0"/>
        <v>0</v>
      </c>
      <c r="L11" s="106">
        <f t="shared" si="1"/>
        <v>0</v>
      </c>
      <c r="M11" s="107">
        <f>PC!J9</f>
        <v>0</v>
      </c>
      <c r="O11" s="131" t="str">
        <f t="shared" si="3"/>
        <v>speler4</v>
      </c>
      <c r="P11" s="132">
        <f>IF(J$12+J$21=0,0,PC!D9)</f>
        <v>0</v>
      </c>
      <c r="Q11" s="132">
        <f>IF(K$12+K$21=0,0,PC!F9)</f>
        <v>0</v>
      </c>
      <c r="R11" s="132">
        <f>IF(L$12+L$21=0,0,PC!H9)</f>
        <v>0</v>
      </c>
      <c r="S11" s="133">
        <f>IF(M$12+M$21=0,0,PC!K9)</f>
        <v>0</v>
      </c>
      <c r="T11" s="145">
        <f>SUM(P11:S11)</f>
        <v>0</v>
      </c>
      <c r="W11"/>
    </row>
    <row r="12" spans="2:23" ht="20.05" customHeight="1" thickBot="1" x14ac:dyDescent="0.4">
      <c r="B12" s="110"/>
      <c r="G12" s="94"/>
      <c r="I12" s="111" t="s">
        <v>25</v>
      </c>
      <c r="J12" s="112">
        <f>PC!C11</f>
        <v>0</v>
      </c>
      <c r="K12" s="112">
        <f>PC!E11</f>
        <v>0</v>
      </c>
      <c r="L12" s="112">
        <f>PC!G11</f>
        <v>0</v>
      </c>
      <c r="M12" s="113">
        <f>PC!J11</f>
        <v>0</v>
      </c>
      <c r="O12" s="114" t="s">
        <v>25</v>
      </c>
      <c r="P12" s="115">
        <f>IF(J$12+J$21=0,0,$W$4*PC!D11)</f>
        <v>0</v>
      </c>
      <c r="Q12" s="115">
        <f>IF(K$12+K$21=0,0,$W$4*PC!F11)</f>
        <v>0</v>
      </c>
      <c r="R12" s="115">
        <f>IF(L$12+L$21=0,0,$W$4*PC!H11)</f>
        <v>0</v>
      </c>
      <c r="S12" s="116">
        <f>IF(M$12+M$21=0,0,$W$4*PC!J13)</f>
        <v>0</v>
      </c>
      <c r="T12" s="146">
        <f>SUM(P12:S12)</f>
        <v>0</v>
      </c>
      <c r="W12"/>
    </row>
    <row r="13" spans="2:23" ht="20.05" customHeight="1" thickBot="1" x14ac:dyDescent="0.4">
      <c r="B13" s="110"/>
      <c r="G13" s="94"/>
      <c r="O13" s="74" t="s">
        <v>43</v>
      </c>
      <c r="P13" s="75">
        <f>SUM(P8:P12)</f>
        <v>0</v>
      </c>
      <c r="Q13" s="75">
        <f t="shared" ref="Q13:T13" si="4">SUM(Q8:Q12)</f>
        <v>0</v>
      </c>
      <c r="R13" s="75">
        <f t="shared" si="4"/>
        <v>0</v>
      </c>
      <c r="S13" s="75">
        <f t="shared" si="4"/>
        <v>0</v>
      </c>
      <c r="T13" s="147">
        <f t="shared" si="4"/>
        <v>0</v>
      </c>
      <c r="W13"/>
    </row>
    <row r="14" spans="2:23" ht="19.05" customHeight="1" thickTop="1" x14ac:dyDescent="0.25">
      <c r="B14" s="110"/>
      <c r="G14" s="94"/>
      <c r="W14"/>
    </row>
    <row r="15" spans="2:23" ht="18" customHeight="1" thickBot="1" x14ac:dyDescent="0.3">
      <c r="B15" s="110"/>
      <c r="C15" s="1"/>
      <c r="D15" s="117"/>
      <c r="E15" s="118" t="s">
        <v>32</v>
      </c>
      <c r="F15" s="77"/>
      <c r="G15" s="94"/>
      <c r="J15" s="117"/>
      <c r="K15" s="119" t="s">
        <v>32</v>
      </c>
      <c r="L15" s="77"/>
      <c r="M15" s="76"/>
      <c r="P15" s="117"/>
      <c r="Q15" s="77"/>
      <c r="R15" s="118" t="s">
        <v>29</v>
      </c>
      <c r="S15" s="77"/>
      <c r="T15" s="120"/>
      <c r="W15"/>
    </row>
    <row r="16" spans="2:23" ht="18" customHeight="1" thickBot="1" x14ac:dyDescent="0.4">
      <c r="B16" s="110"/>
      <c r="C16" s="121" t="str">
        <f>I16</f>
        <v>Team2</v>
      </c>
      <c r="D16" s="122" t="s">
        <v>18</v>
      </c>
      <c r="E16" s="122" t="s">
        <v>19</v>
      </c>
      <c r="F16" s="122" t="s">
        <v>20</v>
      </c>
      <c r="G16" s="94"/>
      <c r="I16" s="121" t="s">
        <v>38</v>
      </c>
      <c r="J16" s="122" t="s">
        <v>18</v>
      </c>
      <c r="K16" s="122" t="s">
        <v>19</v>
      </c>
      <c r="L16" s="122" t="s">
        <v>20</v>
      </c>
      <c r="M16" s="122" t="s">
        <v>14</v>
      </c>
      <c r="O16" s="121" t="str">
        <f>I16</f>
        <v>Team2</v>
      </c>
      <c r="P16" s="122" t="s">
        <v>22</v>
      </c>
      <c r="Q16" s="122" t="s">
        <v>23</v>
      </c>
      <c r="R16" s="122" t="s">
        <v>24</v>
      </c>
      <c r="S16" s="123" t="s">
        <v>14</v>
      </c>
      <c r="T16" s="124" t="s">
        <v>21</v>
      </c>
      <c r="W16"/>
    </row>
    <row r="17" spans="2:23" ht="18" customHeight="1" x14ac:dyDescent="0.35">
      <c r="B17" s="110"/>
      <c r="C17" s="95" t="str">
        <f>I17</f>
        <v>speler1</v>
      </c>
      <c r="D17" s="60"/>
      <c r="E17" s="57"/>
      <c r="F17" s="61"/>
      <c r="G17" s="94"/>
      <c r="I17" s="95" t="s">
        <v>33</v>
      </c>
      <c r="J17" s="96">
        <f>D17</f>
        <v>0</v>
      </c>
      <c r="K17" s="96">
        <f t="shared" ref="K17:K20" si="5">E17</f>
        <v>0</v>
      </c>
      <c r="L17" s="96">
        <f t="shared" ref="L17:L20" si="6">F17</f>
        <v>0</v>
      </c>
      <c r="M17" s="97">
        <f>PC!V6</f>
        <v>0</v>
      </c>
      <c r="O17" s="95" t="str">
        <f>I17</f>
        <v>speler1</v>
      </c>
      <c r="P17" s="98">
        <f>IF(J$12+J$21=0,0,PC!P6)</f>
        <v>0</v>
      </c>
      <c r="Q17" s="98">
        <f>IF(K$12+K$21=0,0,PC!R6)</f>
        <v>0</v>
      </c>
      <c r="R17" s="98">
        <f>IF(L$12+L$21=0,0,PC!T6)</f>
        <v>0</v>
      </c>
      <c r="S17" s="99">
        <f>IF(M$12+M$21=0,0,PC!W6)</f>
        <v>0</v>
      </c>
      <c r="T17" s="148">
        <f>SUM(P17:S17)</f>
        <v>0</v>
      </c>
      <c r="W17"/>
    </row>
    <row r="18" spans="2:23" ht="18" customHeight="1" x14ac:dyDescent="0.35">
      <c r="B18" s="110"/>
      <c r="C18" s="100" t="str">
        <f>I18</f>
        <v>speler2</v>
      </c>
      <c r="D18" s="59"/>
      <c r="E18" s="56"/>
      <c r="F18" s="62"/>
      <c r="G18" s="94"/>
      <c r="I18" s="100" t="s">
        <v>34</v>
      </c>
      <c r="J18" s="101">
        <f t="shared" ref="J18:J20" si="7">D18</f>
        <v>0</v>
      </c>
      <c r="K18" s="101">
        <f t="shared" si="5"/>
        <v>0</v>
      </c>
      <c r="L18" s="101">
        <f t="shared" si="6"/>
        <v>0</v>
      </c>
      <c r="M18" s="102">
        <f>PC!V7</f>
        <v>0</v>
      </c>
      <c r="O18" s="100" t="str">
        <f>I18</f>
        <v>speler2</v>
      </c>
      <c r="P18" s="103">
        <f>IF(J$12+J$21=0,0,PC!P7)</f>
        <v>0</v>
      </c>
      <c r="Q18" s="103">
        <f>IF(K$12+K$21=0,0,PC!R7)</f>
        <v>0</v>
      </c>
      <c r="R18" s="103">
        <f>IF(L$12+L$21=0,0,PC!T7)</f>
        <v>0</v>
      </c>
      <c r="S18" s="104">
        <f>IF(M$12+M$21=0,0,PC!W7)</f>
        <v>0</v>
      </c>
      <c r="T18" s="149">
        <f>SUM(P18:S18)</f>
        <v>0</v>
      </c>
      <c r="W18"/>
    </row>
    <row r="19" spans="2:23" ht="18" customHeight="1" x14ac:dyDescent="0.35">
      <c r="B19" s="110"/>
      <c r="C19" s="100" t="str">
        <f>I19</f>
        <v>speler3</v>
      </c>
      <c r="D19" s="59"/>
      <c r="E19" s="56"/>
      <c r="F19" s="62"/>
      <c r="G19" s="94"/>
      <c r="I19" s="100" t="s">
        <v>35</v>
      </c>
      <c r="J19" s="101">
        <f t="shared" si="7"/>
        <v>0</v>
      </c>
      <c r="K19" s="101">
        <f t="shared" si="5"/>
        <v>0</v>
      </c>
      <c r="L19" s="101">
        <f t="shared" si="6"/>
        <v>0</v>
      </c>
      <c r="M19" s="102">
        <f>PC!V8</f>
        <v>0</v>
      </c>
      <c r="O19" s="100" t="str">
        <f>I19</f>
        <v>speler3</v>
      </c>
      <c r="P19" s="103">
        <f>IF(J$12+J$21=0,0,PC!P8)</f>
        <v>0</v>
      </c>
      <c r="Q19" s="103">
        <f>IF(K$12+K$21=0,0,PC!R8)</f>
        <v>0</v>
      </c>
      <c r="R19" s="103">
        <f>IF(L$12+L$21=0,0,PC!T8)</f>
        <v>0</v>
      </c>
      <c r="S19" s="104">
        <f>IF(M$12+M$21=0,0,PC!W8)</f>
        <v>0</v>
      </c>
      <c r="T19" s="149">
        <f>SUM(P19:S19)</f>
        <v>0</v>
      </c>
      <c r="W19"/>
    </row>
    <row r="20" spans="2:23" ht="18" customHeight="1" thickBot="1" x14ac:dyDescent="0.4">
      <c r="B20" s="110"/>
      <c r="C20" s="105" t="str">
        <f>I20</f>
        <v>speler4</v>
      </c>
      <c r="D20" s="63"/>
      <c r="E20" s="58"/>
      <c r="F20" s="64"/>
      <c r="G20" s="94"/>
      <c r="I20" s="105" t="s">
        <v>36</v>
      </c>
      <c r="J20" s="106">
        <f t="shared" si="7"/>
        <v>0</v>
      </c>
      <c r="K20" s="106">
        <f t="shared" si="5"/>
        <v>0</v>
      </c>
      <c r="L20" s="106">
        <f t="shared" si="6"/>
        <v>0</v>
      </c>
      <c r="M20" s="107">
        <f>PC!V9</f>
        <v>0</v>
      </c>
      <c r="O20" s="105" t="str">
        <f>I20</f>
        <v>speler4</v>
      </c>
      <c r="P20" s="108">
        <f>IF(J$12+J$21=0,0,PC!P9)</f>
        <v>0</v>
      </c>
      <c r="Q20" s="108">
        <f>IF(K$12+K$21=0,0,PC!R9)</f>
        <v>0</v>
      </c>
      <c r="R20" s="108">
        <f>IF(L$12+L$21=0,0,PC!T9)</f>
        <v>0</v>
      </c>
      <c r="S20" s="109">
        <f>IF(M$12+M$21=0,0,PC!W9)</f>
        <v>0</v>
      </c>
      <c r="T20" s="150">
        <f>SUM(P20:S20)</f>
        <v>0</v>
      </c>
      <c r="W20"/>
    </row>
    <row r="21" spans="2:23" ht="20.05" customHeight="1" thickBot="1" x14ac:dyDescent="0.4">
      <c r="B21" s="65"/>
      <c r="C21" s="66"/>
      <c r="D21" s="66"/>
      <c r="E21" s="66"/>
      <c r="F21" s="66"/>
      <c r="G21" s="67"/>
      <c r="I21" s="68" t="s">
        <v>25</v>
      </c>
      <c r="J21" s="69">
        <f>PC!O11</f>
        <v>0</v>
      </c>
      <c r="K21" s="70">
        <f>PC!Q11</f>
        <v>0</v>
      </c>
      <c r="L21" s="70">
        <f>PC!S11</f>
        <v>0</v>
      </c>
      <c r="M21" s="71">
        <f>PC!V11</f>
        <v>0</v>
      </c>
      <c r="O21" s="68" t="s">
        <v>25</v>
      </c>
      <c r="P21" s="72">
        <f>IF(J$12+J$21=0,0,$W$4*PC!P11)</f>
        <v>0</v>
      </c>
      <c r="Q21" s="72">
        <f>IF(K$12+K$21=0,0,$W$4*PC!R11)</f>
        <v>0</v>
      </c>
      <c r="R21" s="72">
        <f>IF(L$12+L$21=0,0,$W$4*PC!T11)</f>
        <v>0</v>
      </c>
      <c r="S21" s="73">
        <f>IF(M$12+M$21=0,0,$W$4*PC!V13)</f>
        <v>0</v>
      </c>
      <c r="T21" s="151">
        <f>SUM(P21:S21)</f>
        <v>0</v>
      </c>
      <c r="W21"/>
    </row>
    <row r="22" spans="2:23" ht="20.05" customHeight="1" thickBot="1" x14ac:dyDescent="0.4">
      <c r="O22" s="74" t="s">
        <v>43</v>
      </c>
      <c r="P22" s="75">
        <f>SUM(P17:P21)</f>
        <v>0</v>
      </c>
      <c r="Q22" s="75">
        <f t="shared" ref="Q22" si="8">SUM(Q17:Q21)</f>
        <v>0</v>
      </c>
      <c r="R22" s="75">
        <f t="shared" ref="R22" si="9">SUM(R17:R21)</f>
        <v>0</v>
      </c>
      <c r="S22" s="75">
        <f t="shared" ref="S22" si="10">SUM(S17:S21)</f>
        <v>0</v>
      </c>
      <c r="T22" s="147">
        <f t="shared" ref="T22" si="11">SUM(T17:T21)</f>
        <v>0</v>
      </c>
      <c r="W22"/>
    </row>
    <row r="23" spans="2:23" ht="20.05" customHeight="1" thickTop="1" x14ac:dyDescent="0.25"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2:23" ht="20.05" customHeight="1" x14ac:dyDescent="0.35">
      <c r="D24" s="152" t="s">
        <v>39</v>
      </c>
      <c r="E24" s="153"/>
      <c r="F24" s="152" t="s">
        <v>40</v>
      </c>
      <c r="G24" s="161"/>
      <c r="H24" s="16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2:23" ht="22.45" customHeight="1" thickBot="1" x14ac:dyDescent="0.4">
      <c r="C25" s="78" t="s">
        <v>28</v>
      </c>
      <c r="D25" s="79" t="str">
        <f>I7</f>
        <v>Team1</v>
      </c>
      <c r="E25" s="80" t="str">
        <f>I16</f>
        <v>Team2</v>
      </c>
      <c r="F25" s="81" t="str">
        <f>D25</f>
        <v>Team1</v>
      </c>
      <c r="G25" s="159" t="str">
        <f>E25</f>
        <v>Team2</v>
      </c>
      <c r="H25" s="160"/>
    </row>
    <row r="26" spans="2:23" ht="25" customHeight="1" thickTop="1" thickBot="1" x14ac:dyDescent="0.4">
      <c r="C26" s="82" t="s">
        <v>26</v>
      </c>
      <c r="D26" s="83">
        <f>IF($J12+$J21=0,0,SUM($P8:$P12))</f>
        <v>0</v>
      </c>
      <c r="E26" s="84">
        <f>IF($J12+$J21=0,0,SUM($P17:$P21))</f>
        <v>0</v>
      </c>
      <c r="F26" s="85">
        <f>IF($J12+$J21=0,0,P12/$W$4)</f>
        <v>0</v>
      </c>
      <c r="G26" s="154">
        <f>IF($J12+$J21=0,0,P21/$W$4)</f>
        <v>0</v>
      </c>
      <c r="H26" s="155"/>
    </row>
    <row r="27" spans="2:23" ht="25" customHeight="1" thickBot="1" x14ac:dyDescent="0.4">
      <c r="C27" s="86" t="s">
        <v>27</v>
      </c>
      <c r="D27" s="87">
        <f>IF(K12+K21=0,0,SUM(P8:Q12))</f>
        <v>0</v>
      </c>
      <c r="E27" s="88">
        <f>IF($K12+$K21=0,0,SUM($P17:$Q21))</f>
        <v>0</v>
      </c>
      <c r="F27" s="83">
        <f>IF($K12+$K21=0,0,SUM(P12:Q12)/$W$4)</f>
        <v>0</v>
      </c>
      <c r="G27" s="156">
        <f>IF($K12+$K21=0,0,SUM($P21:$Q21)/$W$4)</f>
        <v>0</v>
      </c>
      <c r="H27" s="157"/>
    </row>
    <row r="28" spans="2:23" ht="25" customHeight="1" thickBot="1" x14ac:dyDescent="0.4">
      <c r="C28" s="86" t="s">
        <v>41</v>
      </c>
      <c r="D28" s="89">
        <f>IF(L12+L21=0,0,SUM(P7:R12))</f>
        <v>0</v>
      </c>
      <c r="E28" s="90">
        <f>IF($L12+$L21=0,0,SUM($P16:$R21))</f>
        <v>0</v>
      </c>
      <c r="F28" s="83">
        <f>IF($L12+$L21=0,0,SUM(P12:R12)/$W$4)</f>
        <v>0</v>
      </c>
      <c r="G28" s="156">
        <f>IF($L12+$L21=0,0,SUM(P21:R21)/$W$4)</f>
        <v>0</v>
      </c>
      <c r="H28" s="158"/>
    </row>
    <row r="29" spans="2:23" ht="25" customHeight="1" thickBot="1" x14ac:dyDescent="0.4">
      <c r="C29" s="91" t="s">
        <v>42</v>
      </c>
      <c r="D29" s="89">
        <f>IF(L12+L21=0,0,SUM(T8:T12))</f>
        <v>0</v>
      </c>
      <c r="E29" s="90">
        <f>IF($L12+$L21=0,0,SUM($T17:$T21))</f>
        <v>0</v>
      </c>
      <c r="F29" s="83">
        <f>IF($L12+$L21=0,0,SUM(P12:S12)/$W$4)</f>
        <v>0</v>
      </c>
      <c r="G29" s="156">
        <f>IF($L12+$L21=0,0,T21/$W$4)</f>
        <v>0</v>
      </c>
      <c r="H29" s="158"/>
    </row>
    <row r="30" spans="2:23" ht="25" customHeight="1" x14ac:dyDescent="0.25"/>
    <row r="31" spans="2:23" ht="10.9" customHeight="1" x14ac:dyDescent="0.25">
      <c r="C31" s="92" t="s">
        <v>48</v>
      </c>
      <c r="D31" s="93"/>
      <c r="E31" s="93"/>
    </row>
    <row r="32" spans="2:23" ht="25" customHeight="1" x14ac:dyDescent="0.25"/>
    <row r="33" ht="25" customHeight="1" x14ac:dyDescent="0.25"/>
    <row r="34" ht="25" customHeight="1" x14ac:dyDescent="0.25"/>
  </sheetData>
  <sheetProtection algorithmName="SHA-512" hashValue="WGCiDyZ6rORT/RXZZeqrQtUN1wD16A8+Ddd/BqvvHWJXpXuzf1vJouhK7fqMvBcwCNE5UFIQkbORYBmyFP78Sg==" saltValue="U3xF5zm9Indh3jiGTgJ6EA==" spinCount="100000" sheet="1" objects="1" scenarios="1" selectLockedCells="1"/>
  <mergeCells count="7">
    <mergeCell ref="D24:E24"/>
    <mergeCell ref="G26:H26"/>
    <mergeCell ref="G27:H27"/>
    <mergeCell ref="G29:H29"/>
    <mergeCell ref="G25:H25"/>
    <mergeCell ref="F24:H24"/>
    <mergeCell ref="G28:H28"/>
  </mergeCells>
  <phoneticPr fontId="10" type="noConversion"/>
  <pageMargins left="0.51181102362204722" right="0.51181102362204722" top="0.74803149606299213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DBB37-7EAE-41AB-A2DA-09249CE72705}">
  <dimension ref="B1:X22"/>
  <sheetViews>
    <sheetView workbookViewId="0">
      <selection activeCell="B1" sqref="B1"/>
    </sheetView>
  </sheetViews>
  <sheetFormatPr defaultRowHeight="14.3" x14ac:dyDescent="0.25"/>
  <cols>
    <col min="2" max="2" width="23.25" customWidth="1"/>
    <col min="3" max="3" width="9.75" customWidth="1"/>
    <col min="4" max="4" width="7.75" style="1" customWidth="1"/>
    <col min="5" max="5" width="9.75" customWidth="1"/>
    <col min="6" max="6" width="7.75" customWidth="1"/>
    <col min="7" max="7" width="9.75" customWidth="1"/>
    <col min="8" max="8" width="7.75" customWidth="1"/>
    <col min="9" max="9" width="1.75" customWidth="1"/>
    <col min="10" max="10" width="9.75" customWidth="1"/>
    <col min="11" max="11" width="7.75" customWidth="1"/>
    <col min="12" max="12" width="0.875" customWidth="1"/>
    <col min="13" max="13" width="3.375" customWidth="1"/>
    <col min="14" max="14" width="23.25" customWidth="1"/>
    <col min="16" max="16" width="7.75" customWidth="1"/>
    <col min="18" max="18" width="7.75" customWidth="1"/>
    <col min="20" max="20" width="7.75" customWidth="1"/>
    <col min="23" max="23" width="7.75" customWidth="1"/>
  </cols>
  <sheetData>
    <row r="1" spans="2:24" ht="14.95" thickBot="1" x14ac:dyDescent="0.3"/>
    <row r="2" spans="2:24" ht="24.45" thickBot="1" x14ac:dyDescent="0.3">
      <c r="B2" s="6" t="s">
        <v>12</v>
      </c>
      <c r="C2" s="6" t="s">
        <v>11</v>
      </c>
      <c r="D2" s="37" t="s">
        <v>30</v>
      </c>
      <c r="E2" s="7" t="s">
        <v>3</v>
      </c>
      <c r="F2" s="16"/>
      <c r="G2" s="22" t="s">
        <v>45</v>
      </c>
      <c r="H2" s="16"/>
      <c r="I2" s="16"/>
      <c r="J2" s="17"/>
      <c r="K2" s="18"/>
      <c r="N2" s="6" t="s">
        <v>12</v>
      </c>
      <c r="O2" s="6" t="s">
        <v>11</v>
      </c>
      <c r="P2" s="37" t="s">
        <v>31</v>
      </c>
      <c r="Q2" s="7" t="s">
        <v>3</v>
      </c>
      <c r="R2" s="16"/>
      <c r="S2" s="22" t="s">
        <v>17</v>
      </c>
      <c r="T2" s="16"/>
      <c r="U2" s="16"/>
      <c r="V2" s="17"/>
      <c r="W2" s="18"/>
      <c r="X2" s="4"/>
    </row>
    <row r="3" spans="2:24" x14ac:dyDescent="0.25">
      <c r="B3" s="8"/>
      <c r="C3" s="163" t="s">
        <v>4</v>
      </c>
      <c r="D3" s="164"/>
      <c r="E3" s="163" t="s">
        <v>5</v>
      </c>
      <c r="F3" s="164"/>
      <c r="G3" s="165" t="s">
        <v>6</v>
      </c>
      <c r="H3" s="166"/>
      <c r="I3" s="9"/>
      <c r="J3" s="163" t="s">
        <v>14</v>
      </c>
      <c r="K3" s="167"/>
      <c r="N3" s="8"/>
      <c r="O3" s="163" t="s">
        <v>4</v>
      </c>
      <c r="P3" s="164"/>
      <c r="Q3" s="163" t="s">
        <v>5</v>
      </c>
      <c r="R3" s="164"/>
      <c r="S3" s="165" t="s">
        <v>6</v>
      </c>
      <c r="T3" s="166"/>
      <c r="U3" s="9"/>
      <c r="V3" s="163" t="s">
        <v>14</v>
      </c>
      <c r="W3" s="167"/>
    </row>
    <row r="4" spans="2:24" ht="14.95" thickBot="1" x14ac:dyDescent="0.3">
      <c r="B4" s="10"/>
      <c r="C4" s="168" t="s">
        <v>10</v>
      </c>
      <c r="D4" s="169"/>
      <c r="E4" s="168" t="s">
        <v>10</v>
      </c>
      <c r="F4" s="169"/>
      <c r="G4" s="168" t="s">
        <v>10</v>
      </c>
      <c r="H4" s="169"/>
      <c r="I4" s="9"/>
      <c r="J4" s="11"/>
      <c r="K4" s="19"/>
      <c r="N4" s="10"/>
      <c r="O4" s="168" t="s">
        <v>10</v>
      </c>
      <c r="P4" s="169"/>
      <c r="Q4" s="168" t="s">
        <v>10</v>
      </c>
      <c r="R4" s="169"/>
      <c r="S4" s="168" t="s">
        <v>10</v>
      </c>
      <c r="T4" s="169"/>
      <c r="U4" s="9"/>
      <c r="V4" s="11"/>
      <c r="W4" s="19"/>
    </row>
    <row r="5" spans="2:24" ht="14.95" thickBot="1" x14ac:dyDescent="0.3">
      <c r="B5" s="7" t="s">
        <v>0</v>
      </c>
      <c r="C5" s="12" t="s">
        <v>13</v>
      </c>
      <c r="D5" s="13" t="s">
        <v>1</v>
      </c>
      <c r="E5" s="12" t="s">
        <v>13</v>
      </c>
      <c r="F5" s="13" t="s">
        <v>1</v>
      </c>
      <c r="G5" s="12" t="s">
        <v>13</v>
      </c>
      <c r="H5" s="13" t="s">
        <v>1</v>
      </c>
      <c r="I5" s="14"/>
      <c r="J5" s="15" t="s">
        <v>13</v>
      </c>
      <c r="K5" s="20" t="s">
        <v>1</v>
      </c>
      <c r="N5" s="7" t="s">
        <v>0</v>
      </c>
      <c r="O5" s="12" t="s">
        <v>13</v>
      </c>
      <c r="P5" s="13" t="s">
        <v>1</v>
      </c>
      <c r="Q5" s="12" t="s">
        <v>13</v>
      </c>
      <c r="R5" s="13" t="s">
        <v>1</v>
      </c>
      <c r="S5" s="12" t="s">
        <v>13</v>
      </c>
      <c r="T5" s="13" t="s">
        <v>1</v>
      </c>
      <c r="U5" s="14"/>
      <c r="V5" s="15" t="s">
        <v>13</v>
      </c>
      <c r="W5" s="20" t="s">
        <v>1</v>
      </c>
    </row>
    <row r="6" spans="2:24" ht="17" thickBot="1" x14ac:dyDescent="0.3">
      <c r="B6" s="41" t="str">
        <f>Quattro!I8</f>
        <v>speler1</v>
      </c>
      <c r="C6" s="53">
        <f>Quattro!J8</f>
        <v>0</v>
      </c>
      <c r="D6" s="43" cm="1">
        <f t="array" ref="D6">_xlfn.IFS(C6&gt;O6,1,C6=O6,0.5,C6&lt;O6,0)</f>
        <v>0.5</v>
      </c>
      <c r="E6" s="54">
        <f>Quattro!K8</f>
        <v>0</v>
      </c>
      <c r="F6" s="43" cm="1">
        <f t="array" ref="F6">_xlfn.IFS(E6&gt;Q6,1,E6=Q6,0.5,E6&lt;Q6,0)</f>
        <v>0.5</v>
      </c>
      <c r="G6" s="54">
        <f>Quattro!L8</f>
        <v>0</v>
      </c>
      <c r="H6" s="43" cm="1">
        <f t="array" ref="H6">_xlfn.IFS(G6&gt;S6,1,G6=S6,0.5,G6&lt;S6,0)</f>
        <v>0.5</v>
      </c>
      <c r="I6" s="26"/>
      <c r="J6" s="38">
        <f>C6+E6+G6</f>
        <v>0</v>
      </c>
      <c r="K6" s="44" cm="1">
        <f t="array" ref="K6">_xlfn.IFS(J6&gt;V6,1,J6=V6,0.5,J6&lt;V6,0)</f>
        <v>0.5</v>
      </c>
      <c r="N6" s="45" t="str">
        <f>Quattro!I17</f>
        <v>speler1</v>
      </c>
      <c r="O6" s="53">
        <f>Quattro!J17</f>
        <v>0</v>
      </c>
      <c r="P6" s="46">
        <f>1-D6</f>
        <v>0.5</v>
      </c>
      <c r="Q6" s="54">
        <f>Quattro!K17</f>
        <v>0</v>
      </c>
      <c r="R6" s="46">
        <f>1-F6</f>
        <v>0.5</v>
      </c>
      <c r="S6" s="54">
        <f>Quattro!L17</f>
        <v>0</v>
      </c>
      <c r="T6" s="46">
        <f>1-H6</f>
        <v>0.5</v>
      </c>
      <c r="U6" s="26"/>
      <c r="V6" s="38">
        <f>O6+Q6+S6</f>
        <v>0</v>
      </c>
      <c r="W6" s="47">
        <f>1-K6</f>
        <v>0.5</v>
      </c>
    </row>
    <row r="7" spans="2:24" ht="17" thickBot="1" x14ac:dyDescent="0.3">
      <c r="B7" s="41" t="str">
        <f>Quattro!I9</f>
        <v>speler2</v>
      </c>
      <c r="C7" s="53">
        <f>Quattro!J9</f>
        <v>0</v>
      </c>
      <c r="D7" s="43" cm="1">
        <f t="array" ref="D7">_xlfn.IFS(C7&gt;O7,1,C7=O7,0.5,C7&lt;O7,0)</f>
        <v>0.5</v>
      </c>
      <c r="E7" s="54">
        <f>Quattro!K9</f>
        <v>0</v>
      </c>
      <c r="F7" s="43" cm="1">
        <f t="array" ref="F7">_xlfn.IFS(E7&gt;Q7,1,E7=Q7,0.5,E7&lt;Q7,0)</f>
        <v>0.5</v>
      </c>
      <c r="G7" s="54">
        <f>Quattro!L9</f>
        <v>0</v>
      </c>
      <c r="H7" s="43" cm="1">
        <f t="array" ref="H7">_xlfn.IFS(G7&gt;S7,1,G7=S7,0.5,G7&lt;S7,0)</f>
        <v>0.5</v>
      </c>
      <c r="I7" s="26"/>
      <c r="J7" s="38">
        <f>C7+E7+G7</f>
        <v>0</v>
      </c>
      <c r="K7" s="44" cm="1">
        <f t="array" ref="K7">_xlfn.IFS(J7&gt;V7,1,J7=V7,0.5,J7&lt;V7,0)</f>
        <v>0.5</v>
      </c>
      <c r="N7" s="45" t="str">
        <f>Quattro!I18</f>
        <v>speler2</v>
      </c>
      <c r="O7" s="53">
        <f>Quattro!J18</f>
        <v>0</v>
      </c>
      <c r="P7" s="46">
        <f>1-D7</f>
        <v>0.5</v>
      </c>
      <c r="Q7" s="54">
        <f>Quattro!K18</f>
        <v>0</v>
      </c>
      <c r="R7" s="46">
        <f>1-F7</f>
        <v>0.5</v>
      </c>
      <c r="S7" s="54">
        <f>Quattro!L18</f>
        <v>0</v>
      </c>
      <c r="T7" s="46">
        <f>1-H7</f>
        <v>0.5</v>
      </c>
      <c r="U7" s="26"/>
      <c r="V7" s="38">
        <f>O7+Q7+S7</f>
        <v>0</v>
      </c>
      <c r="W7" s="47">
        <f>1-K7</f>
        <v>0.5</v>
      </c>
    </row>
    <row r="8" spans="2:24" ht="17" thickBot="1" x14ac:dyDescent="0.3">
      <c r="B8" s="41" t="str">
        <f>Quattro!I10</f>
        <v>speler3</v>
      </c>
      <c r="C8" s="53">
        <f>Quattro!J10</f>
        <v>0</v>
      </c>
      <c r="D8" s="43" cm="1">
        <f t="array" ref="D8">_xlfn.IFS(C8&gt;O8,1,C8=O8,0.5,C8&lt;O8,0)</f>
        <v>0.5</v>
      </c>
      <c r="E8" s="54">
        <f>Quattro!K10</f>
        <v>0</v>
      </c>
      <c r="F8" s="43" cm="1">
        <f t="array" ref="F8">_xlfn.IFS(E8&gt;Q8,1,E8=Q8,0.5,E8&lt;Q8,0)</f>
        <v>0.5</v>
      </c>
      <c r="G8" s="54">
        <f>Quattro!L10</f>
        <v>0</v>
      </c>
      <c r="H8" s="43" cm="1">
        <f t="array" ref="H8">_xlfn.IFS(G8&gt;S8,1,G8=S8,0.5,G8&lt;S8,0)</f>
        <v>0.5</v>
      </c>
      <c r="I8" s="26"/>
      <c r="J8" s="38">
        <f>C8+E8+G8</f>
        <v>0</v>
      </c>
      <c r="K8" s="44" cm="1">
        <f t="array" ref="K8">_xlfn.IFS(J8&gt;V8,1,J8=V8,0.5,J8&lt;V8,0)</f>
        <v>0.5</v>
      </c>
      <c r="N8" s="45" t="str">
        <f>Quattro!I19</f>
        <v>speler3</v>
      </c>
      <c r="O8" s="53">
        <f>Quattro!J19</f>
        <v>0</v>
      </c>
      <c r="P8" s="46">
        <f>1-D8</f>
        <v>0.5</v>
      </c>
      <c r="Q8" s="54">
        <f>Quattro!K19</f>
        <v>0</v>
      </c>
      <c r="R8" s="46">
        <f>1-F8</f>
        <v>0.5</v>
      </c>
      <c r="S8" s="54">
        <f>Quattro!L19</f>
        <v>0</v>
      </c>
      <c r="T8" s="46">
        <f>1-H8</f>
        <v>0.5</v>
      </c>
      <c r="U8" s="26"/>
      <c r="V8" s="38">
        <f>O8+Q8+S8</f>
        <v>0</v>
      </c>
      <c r="W8" s="47">
        <f>1-K8</f>
        <v>0.5</v>
      </c>
    </row>
    <row r="9" spans="2:24" ht="16.3" x14ac:dyDescent="0.25">
      <c r="B9" s="41" t="str">
        <f>Quattro!I11</f>
        <v>speler4</v>
      </c>
      <c r="C9" s="53">
        <f>Quattro!J11</f>
        <v>0</v>
      </c>
      <c r="D9" s="43" cm="1">
        <f t="array" ref="D9">_xlfn.IFS(C9&gt;O9,1,C9=O9,0.5,C9&lt;O9,0)</f>
        <v>0.5</v>
      </c>
      <c r="E9" s="54">
        <f>Quattro!K11</f>
        <v>0</v>
      </c>
      <c r="F9" s="43" cm="1">
        <f t="array" ref="F9">_xlfn.IFS(E9&gt;Q9,1,E9=Q9,0.5,E9&lt;Q9,0)</f>
        <v>0.5</v>
      </c>
      <c r="G9" s="54">
        <f>Quattro!L11</f>
        <v>0</v>
      </c>
      <c r="H9" s="43" cm="1">
        <f t="array" ref="H9">_xlfn.IFS(G9&gt;S9,1,G9=S9,0.5,G9&lt;S9,0)</f>
        <v>0.5</v>
      </c>
      <c r="I9" s="26"/>
      <c r="J9" s="38">
        <f>C9+E9+G9</f>
        <v>0</v>
      </c>
      <c r="K9" s="44" cm="1">
        <f t="array" ref="K9">_xlfn.IFS(J9&gt;V9,1,J9=V9,0.5,J9&lt;V9,0)</f>
        <v>0.5</v>
      </c>
      <c r="N9" s="45" t="str">
        <f>Quattro!I20</f>
        <v>speler4</v>
      </c>
      <c r="O9" s="53">
        <f>Quattro!J20</f>
        <v>0</v>
      </c>
      <c r="P9" s="46">
        <f>1-D9</f>
        <v>0.5</v>
      </c>
      <c r="Q9" s="54">
        <f>Quattro!K20</f>
        <v>0</v>
      </c>
      <c r="R9" s="46">
        <f>1-F9</f>
        <v>0.5</v>
      </c>
      <c r="S9" s="54">
        <f>Quattro!L20</f>
        <v>0</v>
      </c>
      <c r="T9" s="46">
        <f>1-H9</f>
        <v>0.5</v>
      </c>
      <c r="U9" s="26"/>
      <c r="V9" s="38">
        <f>O9+Q9+S9</f>
        <v>0</v>
      </c>
      <c r="W9" s="47">
        <f>1-K9</f>
        <v>0.5</v>
      </c>
    </row>
    <row r="10" spans="2:24" ht="18.350000000000001" x14ac:dyDescent="0.25">
      <c r="B10" s="23" t="s">
        <v>15</v>
      </c>
      <c r="C10" s="26"/>
      <c r="D10" s="27">
        <f>SUM(D6:D9)</f>
        <v>2</v>
      </c>
      <c r="E10" s="26"/>
      <c r="F10" s="27">
        <f>SUM(F6:F9)</f>
        <v>2</v>
      </c>
      <c r="G10" s="55"/>
      <c r="H10" s="27">
        <f>SUM(H6:H9)</f>
        <v>2</v>
      </c>
      <c r="I10" s="28"/>
      <c r="J10" s="26"/>
      <c r="K10" s="27">
        <f>SUM(K6:K9)</f>
        <v>2</v>
      </c>
      <c r="N10" s="21" t="s">
        <v>15</v>
      </c>
      <c r="O10" s="26"/>
      <c r="P10" s="27">
        <f>SUM(P6:P9)</f>
        <v>2</v>
      </c>
      <c r="Q10" s="26"/>
      <c r="R10" s="27">
        <f>SUM(R6:R9)</f>
        <v>2</v>
      </c>
      <c r="S10" s="26"/>
      <c r="T10" s="27">
        <f>SUM(T6:T9)</f>
        <v>2</v>
      </c>
      <c r="U10" s="28"/>
      <c r="V10" s="26"/>
      <c r="W10" s="27">
        <f>SUM(W6:W9)</f>
        <v>2</v>
      </c>
    </row>
    <row r="11" spans="2:24" ht="18.350000000000001" x14ac:dyDescent="0.25">
      <c r="B11" s="23" t="s">
        <v>16</v>
      </c>
      <c r="C11" s="39">
        <f>SUM(C6:C9)</f>
        <v>0</v>
      </c>
      <c r="D11" s="42" cm="1">
        <f t="array" ref="D11">_xlfn.IFS(C11&gt;O11,1,C11=O11,0.5,C11&lt;O11,0)</f>
        <v>0.5</v>
      </c>
      <c r="E11" s="39">
        <f>SUM(E6:E9)</f>
        <v>0</v>
      </c>
      <c r="F11" s="42" cm="1">
        <f t="array" ref="F11">_xlfn.IFS(E11&gt;Q11,1,E11=Q11,0.5,E11&lt;Q11,0)</f>
        <v>0.5</v>
      </c>
      <c r="G11" s="39">
        <f>SUM(G6:G9)</f>
        <v>0</v>
      </c>
      <c r="H11" s="42" cm="1">
        <f t="array" ref="H11">_xlfn.IFS(G11&gt;S11,1,G11=S11,0.5,G11&lt;S11,0)</f>
        <v>0.5</v>
      </c>
      <c r="I11" s="40"/>
      <c r="J11" s="39">
        <f>SUM(J6:J9)</f>
        <v>0</v>
      </c>
      <c r="K11" s="28"/>
      <c r="N11" s="21" t="s">
        <v>16</v>
      </c>
      <c r="O11" s="39">
        <f>SUM(O6:O9)</f>
        <v>0</v>
      </c>
      <c r="P11" s="48">
        <f>1-D11</f>
        <v>0.5</v>
      </c>
      <c r="Q11" s="39">
        <f>SUM(Q6:Q9)</f>
        <v>0</v>
      </c>
      <c r="R11" s="48">
        <f>1-F11</f>
        <v>0.5</v>
      </c>
      <c r="S11" s="39">
        <f>SUM(S6:S9)</f>
        <v>0</v>
      </c>
      <c r="T11" s="48">
        <f>1-H11</f>
        <v>0.5</v>
      </c>
      <c r="U11" s="40"/>
      <c r="V11" s="39">
        <f>SUM(V6:V9)</f>
        <v>0</v>
      </c>
      <c r="W11" s="28"/>
    </row>
    <row r="12" spans="2:24" ht="18.350000000000001" x14ac:dyDescent="0.25">
      <c r="B12" s="23" t="s">
        <v>8</v>
      </c>
      <c r="C12" s="26"/>
      <c r="D12" s="27">
        <f>D10+D11</f>
        <v>2.5</v>
      </c>
      <c r="E12" s="26"/>
      <c r="F12" s="29">
        <f>F10+F11</f>
        <v>2.5</v>
      </c>
      <c r="G12" s="26"/>
      <c r="H12" s="29">
        <f>H10+H11</f>
        <v>2.5</v>
      </c>
      <c r="I12" s="28"/>
      <c r="J12" s="26"/>
      <c r="K12" s="26"/>
      <c r="N12" s="21" t="s">
        <v>8</v>
      </c>
      <c r="O12" s="26"/>
      <c r="P12" s="27">
        <f>P10+P11</f>
        <v>2.5</v>
      </c>
      <c r="Q12" s="26"/>
      <c r="R12" s="27">
        <f>R10+R11</f>
        <v>2.5</v>
      </c>
      <c r="S12" s="26"/>
      <c r="T12" s="27">
        <f>T10+T11</f>
        <v>2.5</v>
      </c>
      <c r="U12" s="28"/>
      <c r="V12" s="26"/>
      <c r="W12" s="26"/>
    </row>
    <row r="13" spans="2:24" ht="16.3" x14ac:dyDescent="0.25">
      <c r="B13" s="23" t="s">
        <v>9</v>
      </c>
      <c r="C13" s="26"/>
      <c r="D13" s="30"/>
      <c r="E13" s="26"/>
      <c r="F13" s="26"/>
      <c r="G13" s="26"/>
      <c r="H13" s="26"/>
      <c r="I13" s="26"/>
      <c r="J13" s="49" cm="1">
        <f t="array" ref="J13">_xlfn.IFS(J11&gt;V11,1,J11=V11,0.5,J11&lt;V11,0)</f>
        <v>0.5</v>
      </c>
      <c r="K13" s="26"/>
      <c r="N13" s="21" t="s">
        <v>9</v>
      </c>
      <c r="O13" s="26"/>
      <c r="P13" s="30"/>
      <c r="Q13" s="26"/>
      <c r="R13" s="26"/>
      <c r="S13" s="26"/>
      <c r="T13" s="26"/>
      <c r="U13" s="26"/>
      <c r="V13" s="50">
        <f>1-J13</f>
        <v>0.5</v>
      </c>
      <c r="W13" s="26"/>
    </row>
    <row r="14" spans="2:24" ht="21.1" x14ac:dyDescent="0.35">
      <c r="B14" s="23" t="s">
        <v>2</v>
      </c>
      <c r="C14" s="31"/>
      <c r="D14" s="32" t="s">
        <v>7</v>
      </c>
      <c r="E14" s="24"/>
      <c r="F14" s="32" t="s">
        <v>7</v>
      </c>
      <c r="G14" s="51">
        <f>D12+F12+H12+J13+K10</f>
        <v>10</v>
      </c>
      <c r="H14" s="32" t="s">
        <v>7</v>
      </c>
      <c r="I14" s="24"/>
      <c r="J14" s="32" t="s">
        <v>7</v>
      </c>
      <c r="K14" s="33" t="s">
        <v>7</v>
      </c>
      <c r="N14" s="21" t="s">
        <v>2</v>
      </c>
      <c r="O14" s="34"/>
      <c r="P14" s="35" t="s">
        <v>7</v>
      </c>
      <c r="Q14" s="25"/>
      <c r="R14" s="35" t="s">
        <v>7</v>
      </c>
      <c r="S14" s="52">
        <f>P12+R12+T12+V13+W10</f>
        <v>10</v>
      </c>
      <c r="T14" s="35" t="s">
        <v>7</v>
      </c>
      <c r="U14" s="25"/>
      <c r="V14" s="35" t="s">
        <v>7</v>
      </c>
      <c r="W14" s="36" t="s">
        <v>7</v>
      </c>
    </row>
    <row r="15" spans="2:24" ht="16.3" x14ac:dyDescent="0.25">
      <c r="B15" s="2"/>
      <c r="D15" s="5"/>
      <c r="E15" s="3"/>
      <c r="F15" s="5"/>
      <c r="H15" s="5"/>
      <c r="J15" s="5"/>
      <c r="K15" s="5"/>
    </row>
    <row r="16" spans="2:24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</sheetData>
  <sheetProtection algorithmName="SHA-512" hashValue="/zVpz+2PThnIAzWZMQwzEWYNeAdbYhYmMvfDgvGtCjqQHgy6SrpGIAg4G0fLJfp6gfMhkY8iCMKDjNquhOTWvQ==" saltValue="4KKRDZW2I3wR+ptAbAy06w==" spinCount="100000" sheet="1" objects="1" scenarios="1" selectLockedCells="1" selectUnlockedCells="1"/>
  <mergeCells count="14">
    <mergeCell ref="C3:D3"/>
    <mergeCell ref="E3:F3"/>
    <mergeCell ref="G3:H3"/>
    <mergeCell ref="J3:K3"/>
    <mergeCell ref="C4:D4"/>
    <mergeCell ref="E4:F4"/>
    <mergeCell ref="G4:H4"/>
    <mergeCell ref="O3:P3"/>
    <mergeCell ref="Q3:R3"/>
    <mergeCell ref="S3:T3"/>
    <mergeCell ref="V3:W3"/>
    <mergeCell ref="O4:P4"/>
    <mergeCell ref="Q4:R4"/>
    <mergeCell ref="S4:T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Quattro</vt:lpstr>
      <vt:lpstr>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TMA</dc:creator>
  <cp:lastModifiedBy>Tom Mol</cp:lastModifiedBy>
  <cp:lastPrinted>2025-02-13T14:20:22Z</cp:lastPrinted>
  <dcterms:created xsi:type="dcterms:W3CDTF">2022-06-24T14:15:42Z</dcterms:created>
  <dcterms:modified xsi:type="dcterms:W3CDTF">2025-09-01T17:12:55Z</dcterms:modified>
</cp:coreProperties>
</file>